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Hyblon Tukles" sheetId="1" r:id="rId1"/>
  </sheets>
  <definedNames>
    <definedName name="_xlnm.Print_Area" localSheetId="0">'Hyblon Tukles'!$A$1:$O$107</definedName>
    <definedName name="_xlnm.Print_Titles" localSheetId="0">'Hyblon Tukles'!$1:$11</definedName>
  </definedNames>
  <calcPr fullCalcOnLoad="1"/>
</workbook>
</file>

<file path=xl/sharedStrings.xml><?xml version="1.0" encoding="utf-8"?>
<sst xmlns="http://schemas.openxmlformats.org/spreadsheetml/2006/main" count="136" uniqueCount="130">
  <si>
    <t>Costo totale</t>
  </si>
  <si>
    <t>%</t>
  </si>
  <si>
    <t>2</t>
  </si>
  <si>
    <t>FEOGA</t>
  </si>
  <si>
    <t xml:space="preserve">Aumento della competitività sociale </t>
  </si>
  <si>
    <t>1.1.1</t>
  </si>
  <si>
    <t>1.1</t>
  </si>
  <si>
    <t>1.2</t>
  </si>
  <si>
    <t>1.3</t>
  </si>
  <si>
    <t>1.3.1</t>
  </si>
  <si>
    <t>1.3.3</t>
  </si>
  <si>
    <t>1.4</t>
  </si>
  <si>
    <t>1.5</t>
  </si>
  <si>
    <t>1.4.1</t>
  </si>
  <si>
    <t>1.5.1</t>
  </si>
  <si>
    <t>Aumento della competitività ambientale/culturale</t>
  </si>
  <si>
    <t>Aumento della competitività economica</t>
  </si>
  <si>
    <t xml:space="preserve">Potenziamento e riqualificazione delle risorse umane </t>
  </si>
  <si>
    <t>Supporto alla realizzazione dei PSL</t>
  </si>
  <si>
    <t>Centrale</t>
  </si>
  <si>
    <t>2/1</t>
  </si>
  <si>
    <t>Costo pubb.</t>
  </si>
  <si>
    <t>2a</t>
  </si>
  <si>
    <t>2a/2</t>
  </si>
  <si>
    <t>2c=2d+2e</t>
  </si>
  <si>
    <t>2d</t>
  </si>
  <si>
    <t>2e</t>
  </si>
  <si>
    <t>2f</t>
  </si>
  <si>
    <t>2f/1</t>
  </si>
  <si>
    <t>2c/2</t>
  </si>
  <si>
    <t>2d/2c</t>
  </si>
  <si>
    <t>2e/2c</t>
  </si>
  <si>
    <t>AMM. NAZ.</t>
  </si>
  <si>
    <t>Regionale</t>
  </si>
  <si>
    <t>1.1.11</t>
  </si>
  <si>
    <t>1.1.12</t>
  </si>
  <si>
    <t>1.2.8</t>
  </si>
  <si>
    <t>1.2.9</t>
  </si>
  <si>
    <t>1.2.19</t>
  </si>
  <si>
    <t>1.2.20</t>
  </si>
  <si>
    <t>1.2.21</t>
  </si>
  <si>
    <t>1.3.9</t>
  </si>
  <si>
    <t>1.3.10</t>
  </si>
  <si>
    <t>1.3.16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</si>
  <si>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</si>
  <si>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</si>
  <si>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</si>
  <si>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</si>
  <si>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</si>
  <si>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</si>
  <si>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</si>
  <si>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</si>
  <si>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</si>
  <si>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1.5.2</t>
  </si>
  <si>
    <t>1.5.3</t>
  </si>
  <si>
    <t>1.5.4</t>
  </si>
  <si>
    <t>1.5.5</t>
  </si>
  <si>
    <t>Cooperazione interterritoriale</t>
  </si>
  <si>
    <t>2.1</t>
  </si>
  <si>
    <t>Cooperazione transnazionale</t>
  </si>
  <si>
    <t>2.2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</si>
  <si>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</si>
  <si>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</si>
  <si>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</si>
  <si>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</si>
  <si>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</si>
  <si>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</si>
  <si>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</si>
  <si>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</si>
  <si>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</si>
  <si>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</si>
  <si>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TOTALE COMPLESSIVO</t>
  </si>
  <si>
    <t>P.I.C. Leader + Sicilia 2000/2006</t>
  </si>
  <si>
    <t>1.1.2</t>
  </si>
  <si>
    <t>1.3.2</t>
  </si>
  <si>
    <t>1.1.13</t>
  </si>
  <si>
    <t>1.1.14</t>
  </si>
  <si>
    <t>1.1.15</t>
  </si>
  <si>
    <t>Gal:"Hyblon Tukles"</t>
  </si>
  <si>
    <t>1.1.5 a</t>
  </si>
  <si>
    <t>1.1.5 c</t>
  </si>
  <si>
    <t>1.1.5 d</t>
  </si>
  <si>
    <t>1.1.5 b</t>
  </si>
  <si>
    <t>1.1.8 a</t>
  </si>
  <si>
    <t>1.1.8 b</t>
  </si>
  <si>
    <t>1.1.8 c</t>
  </si>
  <si>
    <t>1.1.8 d</t>
  </si>
  <si>
    <t>1.2.1</t>
  </si>
  <si>
    <t>1.2.2</t>
  </si>
  <si>
    <t>1.2.3</t>
  </si>
  <si>
    <t>1.2.4</t>
  </si>
  <si>
    <t>1.2.6</t>
  </si>
  <si>
    <t>1.3.4</t>
  </si>
  <si>
    <t>Formazione e riqualificazione professionale – anche attraverso metodi innovativi di inserimento professionale di persone in situazione precaria (imprese di inserimento, scuole officina, ecc.) – destinati a disoccupati e agli addetti del settore pubblico e privato strettamente finalizzati all'operatività delle azioni previste nei PSL</t>
  </si>
  <si>
    <t>Funzionamento e gestione del GAL</t>
  </si>
  <si>
    <t>Misure/azioni</t>
  </si>
  <si>
    <t>Destinatari</t>
  </si>
  <si>
    <t>Marketing territoriale. Progetto Conoscenza: Terre e Genti di Hyblon e Tukles Studio di Marketing Territoriale</t>
  </si>
  <si>
    <t>Servizi alla popolazione. Progetto Promozione: l'Offerta Relazionale delle Genti di Hyblon e Tukles Piano di Comunicazione per soggetti esterni</t>
  </si>
  <si>
    <t>Servizi alla popolazione. Progetto Qualità Territorio: le sedi di incontro delle Genti di Hyblon e Tukles I punti di servizio per la popolazione : implementazione della rete di sedi locali dell'Agenzia di Sviluppo Comprensorio Val Anapo e Comprensorio Leontino</t>
  </si>
  <si>
    <t xml:space="preserve">Servizi alla popolazione. Progetto Qualità Territorio: il nuovo vivere delle Genti di Hyblon e Tukles Servizi Innnovativi per la popolazione </t>
  </si>
  <si>
    <t>Servizi alla popolazione. Progetto Qualità Territorio: Luoghi della comunicazione Bollettino informativo</t>
  </si>
  <si>
    <t>Servizi alla popolazione. Progetto Qualità Territorio: Luoghi della comunicazione Editoria educativa per bambini</t>
  </si>
  <si>
    <t>Beni museali ed ecomuseali, beni di rilevante interesse culturale. La terra e la sua storia. Organizzazione di eventi legati alla storia dei luoghi</t>
  </si>
  <si>
    <t>Beni museali ed ecomuseali, beni di rilevante interesse culturale. Progetto Museo Diffuso: allestimenti e servizi museali. Allestimento degli spazi espositivi</t>
  </si>
  <si>
    <t>Beni museali ed ecomuseali, beni di rilevante interesse culturale. Progetto Promozione: Editoria di Pregio. Elaborazione di manuali e guide illustrative</t>
  </si>
  <si>
    <t>Valorizzazione, divulgazione e fruibilità del patrimonio naturalistico e paesaggistico. Progetto Qualità Territorio: Itinerari tematici ad alta accessibilità. Allestimento o riqualificazione di itinerari tematici</t>
  </si>
  <si>
    <t>Progetti di filiera e di integrazione intersettoriale. Progetti di filiera e di integrazione intersettoriale. Progetto Governance: CISI. Progetti pilota di centri servizi per prodotti o sistemi filiera</t>
  </si>
  <si>
    <t>Progetti di filiera e di integrazione intersettoriale. Progetti di filiera e di integrazione intersettoriale. Progetto Governance: OTI. Progetti pilota di centri servizi per prodotti o sistemi artigianale</t>
  </si>
  <si>
    <t>Progetti di filiera e di integrazione intersettoriale. Progetti di filiera e di integrazione intersettoriale. Progetto Qualità Territorio: Innovazione e filiere. Investimenti per le imprese</t>
  </si>
  <si>
    <t>Progetti di filiera e di integrazione intersettoriale. Progetti di filiera e di integrazione intersettoriale. Progetto Qualità Territorio: Reti di imprese. Costituzione e avviamento consorzi</t>
  </si>
  <si>
    <t>Progetti di filiera e di integrazione intersettoriale. Progetti di filiera e di integrazione intersettoriale. Progetto Qualità Territorio: Qualità di prodotto e di filiera. interventi per miglioramento qualità prodotti ecc.</t>
  </si>
  <si>
    <t>Progetti di filiera e di integrazione intersettoriale. Progetti di filiera e di integrazione intersettoriale. Progetto Conoscenza: Gli antichi mestieri. Studi ed elaborazione di progetti</t>
  </si>
  <si>
    <t>Progetti di filiera e di integrazione intersettoriale. Progetti di filiera e di integrazione intersettoriale. Progetto Qualità Territorio: Botteghe scuola . Realizzazione di progetti pilota, per la nascita di nuove forme di occupazione</t>
  </si>
  <si>
    <t>Cooperazione interritoriale</t>
  </si>
  <si>
    <t>Servizi alle imp.. Prog. Qualità Territ.: Servizi innov. alle imprese locali. I punti di servizio per le imp.: implementaz. della rete di sedi locali dell'Ag. di Svil. Compren. Val Anapo e Compren. Leontinoi</t>
  </si>
  <si>
    <t xml:space="preserve">Beni museali ed ecomuseali, beni di rilevante interesse cultur.. Prog. Conoscenza: Completam. del Catalogo delle Valenze. Studi volti alla riorganizz.,catalogaz. e miglior. del patrimonio ambien., artistico e cultur. del territ. </t>
  </si>
  <si>
    <t>Beni museali ed ecomuseali, beni di rilevante interesse cultur.. Prog. Museo Diffuso: il piano d'impr. della rete museale ed ecomuseale Studi di fatt. sui modelli di gestione, servizi di accogl. e fruizione, sulla comunic. al mercato</t>
  </si>
  <si>
    <t>Beni museali ed ecomuseali, beni di rilevante inter. Cultur.. Prog. Comunicaz. del sistema museale ed ecomuseale. Informaz. e promoz. delle risorse museali ed ecomuseali e sui beni di rilevante interesse cultur.</t>
  </si>
  <si>
    <t>Beni museali ed ecomuseali, beni di rilevante inter. cultur.. Prog. Governance: manuali per il recupero e l'uso sosten. del territ. Studi, manuali e guide, piani e progr. per il recupero e la valorizzaz. di elementi di tipicità nell’arch. locale</t>
  </si>
  <si>
    <t>Valorizz., divulgaz. e fruibilità del patrimonio natural. e paesagg.. Prog. Qualità Territ.: servizi di teleprenotaz.. Attivaz. e riqualificaz. di servizi al turista</t>
  </si>
  <si>
    <t>Valorizz., divulgaz. e fruibilità del patrimonio natural. e paesagg.. Prog. Governance: attivaz. della rete relaz..Realizzaz. di pacchetti turist. pilota</t>
  </si>
  <si>
    <t>Servizi alle imp.. Prog. Qualità Territ.: Web per l' Impresa</t>
  </si>
  <si>
    <t>Servizi alle imp.. Prog. Qualità Terr.: Antenna Carrefour Informaz. ed orient. i Comunitari</t>
  </si>
  <si>
    <t>Servizi alle imp..Prog. Qualità Territ.:Servizi innov. alle imp. locali.I punti di serviz. per le imp.:Attivaz. di sportelli per servizi alle imp.</t>
  </si>
  <si>
    <t>TOTALE SEZIONE 1</t>
  </si>
  <si>
    <t>TOTALE SEZIONE 2</t>
  </si>
  <si>
    <t>COSTO PREVISTO</t>
  </si>
  <si>
    <t>Piano finanziario da DDS n. 1975 del 16 dicembre 2004</t>
  </si>
  <si>
    <t>Classificaz.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</si>
</sst>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_ ;\-#,##0.000\ "/>
    <numFmt numFmtId="165" formatCode="#,##0.0000"/>
    <numFmt numFmtId="166" formatCode="#,##0.0000_ ;\-#,##0.0000\ "/>
    <numFmt numFmtId="167" formatCode="#,##0.000"/>
    <numFmt numFmtId="168" formatCode="#,##0_ ;\-#,##0\ "/>
    <numFmt numFmtId="169" formatCode="_-[$€-2]\ * #,##0.00_-;\-[$€-2]\ * #,##0.00_-;_-[$€-2]\ * &quot;-&quot;??_-"/>
    <numFmt numFmtId="170" formatCode="_(* #,##0.00_);_(* \(#,##0.00\);_(* &quot;-&quot;_);_(@_)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3" fontId="4" fillId="2" borderId="1" xfId="17" applyNumberFormat="1" applyFont="1" applyFill="1" applyBorder="1" applyAlignment="1" applyProtection="1">
      <alignment vertical="center" wrapText="1"/>
      <protection locked="0"/>
    </xf>
    <xf numFmtId="43" fontId="4" fillId="2" borderId="2" xfId="17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9" fontId="4" fillId="0" borderId="0" xfId="18" applyFont="1" applyAlignment="1" applyProtection="1">
      <alignment/>
      <protection/>
    </xf>
    <xf numFmtId="41" fontId="4" fillId="0" borderId="0" xfId="17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9" fontId="6" fillId="0" borderId="0" xfId="18" applyFont="1" applyAlignment="1" applyProtection="1">
      <alignment/>
      <protection/>
    </xf>
    <xf numFmtId="41" fontId="6" fillId="0" borderId="0" xfId="17" applyFont="1" applyAlignment="1" applyProtection="1">
      <alignment/>
      <protection/>
    </xf>
    <xf numFmtId="0" fontId="0" fillId="0" borderId="0" xfId="0" applyAlignment="1" applyProtection="1">
      <alignment/>
      <protection/>
    </xf>
    <xf numFmtId="9" fontId="0" fillId="0" borderId="0" xfId="18" applyAlignment="1" applyProtection="1">
      <alignment/>
      <protection/>
    </xf>
    <xf numFmtId="41" fontId="0" fillId="0" borderId="0" xfId="17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9" fontId="0" fillId="0" borderId="0" xfId="18" applyFont="1" applyAlignment="1" applyProtection="1">
      <alignment/>
      <protection/>
    </xf>
    <xf numFmtId="41" fontId="0" fillId="0" borderId="0" xfId="17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43" fontId="3" fillId="0" borderId="4" xfId="17" applyNumberFormat="1" applyFont="1" applyBorder="1" applyAlignment="1" applyProtection="1">
      <alignment vertical="center"/>
      <protection/>
    </xf>
    <xf numFmtId="10" fontId="3" fillId="0" borderId="5" xfId="18" applyNumberFormat="1" applyFont="1" applyBorder="1" applyAlignment="1" applyProtection="1">
      <alignment vertical="center"/>
      <protection/>
    </xf>
    <xf numFmtId="43" fontId="3" fillId="0" borderId="4" xfId="18" applyNumberFormat="1" applyFont="1" applyBorder="1" applyAlignment="1" applyProtection="1">
      <alignment vertical="center"/>
      <protection/>
    </xf>
    <xf numFmtId="43" fontId="3" fillId="0" borderId="6" xfId="17" applyNumberFormat="1" applyFont="1" applyBorder="1" applyAlignment="1" applyProtection="1">
      <alignment vertical="center"/>
      <protection/>
    </xf>
    <xf numFmtId="10" fontId="3" fillId="0" borderId="7" xfId="18" applyNumberFormat="1" applyFont="1" applyBorder="1" applyAlignment="1" applyProtection="1">
      <alignment vertical="center"/>
      <protection/>
    </xf>
    <xf numFmtId="43" fontId="3" fillId="0" borderId="8" xfId="17" applyNumberFormat="1" applyFont="1" applyBorder="1" applyAlignment="1" applyProtection="1">
      <alignment vertical="center"/>
      <protection/>
    </xf>
    <xf numFmtId="10" fontId="3" fillId="0" borderId="8" xfId="18" applyNumberFormat="1" applyFont="1" applyBorder="1" applyAlignment="1" applyProtection="1">
      <alignment vertical="center"/>
      <protection/>
    </xf>
    <xf numFmtId="43" fontId="3" fillId="0" borderId="3" xfId="17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top"/>
      <protection/>
    </xf>
    <xf numFmtId="43" fontId="4" fillId="0" borderId="9" xfId="17" applyNumberFormat="1" applyFont="1" applyBorder="1" applyAlignment="1" applyProtection="1">
      <alignment vertical="center" wrapText="1"/>
      <protection/>
    </xf>
    <xf numFmtId="10" fontId="4" fillId="0" borderId="10" xfId="18" applyNumberFormat="1" applyFont="1" applyBorder="1" applyAlignment="1" applyProtection="1">
      <alignment vertical="center" wrapText="1"/>
      <protection/>
    </xf>
    <xf numFmtId="43" fontId="4" fillId="0" borderId="11" xfId="17" applyNumberFormat="1" applyFont="1" applyBorder="1" applyAlignment="1" applyProtection="1">
      <alignment vertical="center" wrapText="1"/>
      <protection/>
    </xf>
    <xf numFmtId="10" fontId="4" fillId="0" borderId="12" xfId="18" applyNumberFormat="1" applyFont="1" applyBorder="1" applyAlignment="1" applyProtection="1">
      <alignment vertical="center" wrapText="1"/>
      <protection/>
    </xf>
    <xf numFmtId="10" fontId="4" fillId="0" borderId="1" xfId="18" applyNumberFormat="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10" fontId="4" fillId="0" borderId="13" xfId="18" applyNumberFormat="1" applyFont="1" applyBorder="1" applyAlignment="1" applyProtection="1">
      <alignment vertical="center" wrapText="1"/>
      <protection/>
    </xf>
    <xf numFmtId="10" fontId="4" fillId="0" borderId="14" xfId="18" applyNumberFormat="1" applyFont="1" applyBorder="1" applyAlignment="1" applyProtection="1">
      <alignment vertical="center" wrapText="1"/>
      <protection/>
    </xf>
    <xf numFmtId="49" fontId="3" fillId="0" borderId="3" xfId="0" applyNumberFormat="1" applyFont="1" applyBorder="1" applyAlignment="1" applyProtection="1">
      <alignment horizontal="left" vertical="center" wrapText="1"/>
      <protection/>
    </xf>
    <xf numFmtId="43" fontId="3" fillId="3" borderId="15" xfId="17" applyNumberFormat="1" applyFont="1" applyFill="1" applyBorder="1" applyAlignment="1" applyProtection="1">
      <alignment vertical="center"/>
      <protection/>
    </xf>
    <xf numFmtId="10" fontId="3" fillId="3" borderId="16" xfId="17" applyNumberFormat="1" applyFont="1" applyFill="1" applyBorder="1" applyAlignment="1" applyProtection="1">
      <alignment vertical="center"/>
      <protection/>
    </xf>
    <xf numFmtId="43" fontId="3" fillId="3" borderId="17" xfId="17" applyNumberFormat="1" applyFont="1" applyFill="1" applyBorder="1" applyAlignment="1" applyProtection="1">
      <alignment vertical="center"/>
      <protection/>
    </xf>
    <xf numFmtId="10" fontId="3" fillId="3" borderId="18" xfId="17" applyNumberFormat="1" applyFont="1" applyFill="1" applyBorder="1" applyAlignment="1" applyProtection="1">
      <alignment vertical="center"/>
      <protection/>
    </xf>
    <xf numFmtId="43" fontId="3" fillId="3" borderId="19" xfId="17" applyNumberFormat="1" applyFont="1" applyFill="1" applyBorder="1" applyAlignment="1" applyProtection="1">
      <alignment vertical="center"/>
      <protection/>
    </xf>
    <xf numFmtId="10" fontId="3" fillId="3" borderId="19" xfId="17" applyNumberFormat="1" applyFont="1" applyFill="1" applyBorder="1" applyAlignment="1" applyProtection="1">
      <alignment vertical="center"/>
      <protection/>
    </xf>
    <xf numFmtId="43" fontId="3" fillId="3" borderId="20" xfId="17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3" fontId="3" fillId="0" borderId="20" xfId="17" applyNumberFormat="1" applyFont="1" applyFill="1" applyBorder="1" applyAlignment="1" applyProtection="1">
      <alignment vertical="center"/>
      <protection/>
    </xf>
    <xf numFmtId="43" fontId="4" fillId="2" borderId="9" xfId="1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1" fillId="3" borderId="20" xfId="0" applyNumberFormat="1" applyFont="1" applyFill="1" applyBorder="1" applyAlignment="1" applyProtection="1">
      <alignment horizontal="right" vertical="center"/>
      <protection/>
    </xf>
    <xf numFmtId="43" fontId="1" fillId="3" borderId="15" xfId="17" applyNumberFormat="1" applyFont="1" applyFill="1" applyBorder="1" applyAlignment="1" applyProtection="1">
      <alignment vertical="center"/>
      <protection/>
    </xf>
    <xf numFmtId="10" fontId="1" fillId="3" borderId="16" xfId="17" applyNumberFormat="1" applyFont="1" applyFill="1" applyBorder="1" applyAlignment="1" applyProtection="1">
      <alignment vertical="center"/>
      <protection/>
    </xf>
    <xf numFmtId="10" fontId="1" fillId="3" borderId="18" xfId="17" applyNumberFormat="1" applyFont="1" applyFill="1" applyBorder="1" applyAlignment="1" applyProtection="1">
      <alignment vertical="center"/>
      <protection/>
    </xf>
    <xf numFmtId="10" fontId="1" fillId="3" borderId="19" xfId="17" applyNumberFormat="1" applyFont="1" applyFill="1" applyBorder="1" applyAlignment="1" applyProtection="1">
      <alignment vertical="center"/>
      <protection/>
    </xf>
    <xf numFmtId="49" fontId="3" fillId="0" borderId="6" xfId="0" applyNumberFormat="1" applyFont="1" applyBorder="1" applyAlignment="1" applyProtection="1" quotePrefix="1">
      <alignment horizontal="center" vertical="center"/>
      <protection/>
    </xf>
    <xf numFmtId="49" fontId="4" fillId="3" borderId="17" xfId="0" applyNumberFormat="1" applyFont="1" applyFill="1" applyBorder="1" applyAlignment="1" applyProtection="1">
      <alignment horizontal="center" vertical="center"/>
      <protection/>
    </xf>
    <xf numFmtId="49" fontId="0" fillId="3" borderId="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3" fontId="3" fillId="0" borderId="0" xfId="17" applyNumberFormat="1" applyFont="1" applyFill="1" applyBorder="1" applyAlignment="1" applyProtection="1">
      <alignment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18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0" fontId="3" fillId="0" borderId="0" xfId="17" applyNumberFormat="1" applyFont="1" applyFill="1" applyBorder="1" applyAlignment="1" applyProtection="1">
      <alignment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10" fontId="3" fillId="0" borderId="20" xfId="17" applyNumberFormat="1" applyFont="1" applyFill="1" applyBorder="1" applyAlignment="1" applyProtection="1">
      <alignment vertical="center"/>
      <protection/>
    </xf>
    <xf numFmtId="0" fontId="1" fillId="3" borderId="25" xfId="0" applyFont="1" applyFill="1" applyBorder="1" applyAlignment="1" applyProtection="1">
      <alignment horizontal="center" vertical="center"/>
      <protection/>
    </xf>
    <xf numFmtId="9" fontId="1" fillId="3" borderId="25" xfId="18" applyFont="1" applyFill="1" applyBorder="1" applyAlignment="1" applyProtection="1">
      <alignment horizontal="center" vertical="center"/>
      <protection/>
    </xf>
    <xf numFmtId="9" fontId="1" fillId="3" borderId="26" xfId="18" applyFont="1" applyFill="1" applyBorder="1" applyAlignment="1" applyProtection="1">
      <alignment horizontal="center" vertical="center"/>
      <protection/>
    </xf>
    <xf numFmtId="49" fontId="3" fillId="3" borderId="27" xfId="0" applyNumberFormat="1" applyFont="1" applyFill="1" applyBorder="1" applyAlignment="1" applyProtection="1">
      <alignment horizontal="center" vertical="center"/>
      <protection/>
    </xf>
    <xf numFmtId="49" fontId="3" fillId="3" borderId="28" xfId="18" applyNumberFormat="1" applyFont="1" applyFill="1" applyBorder="1" applyAlignment="1" applyProtection="1">
      <alignment horizontal="center" vertical="center"/>
      <protection/>
    </xf>
    <xf numFmtId="49" fontId="3" fillId="3" borderId="20" xfId="0" applyNumberFormat="1" applyFont="1" applyFill="1" applyBorder="1" applyAlignment="1" applyProtection="1">
      <alignment horizontal="left" vertical="center"/>
      <protection/>
    </xf>
    <xf numFmtId="43" fontId="3" fillId="0" borderId="4" xfId="17" applyNumberFormat="1" applyFont="1" applyFill="1" applyBorder="1" applyAlignment="1" applyProtection="1">
      <alignment vertical="center"/>
      <protection/>
    </xf>
    <xf numFmtId="43" fontId="4" fillId="0" borderId="9" xfId="17" applyNumberFormat="1" applyFont="1" applyFill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3" fontId="4" fillId="0" borderId="30" xfId="17" applyNumberFormat="1" applyFont="1" applyBorder="1" applyAlignment="1" applyProtection="1">
      <alignment vertical="center" wrapText="1"/>
      <protection/>
    </xf>
    <xf numFmtId="43" fontId="4" fillId="0" borderId="31" xfId="17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 quotePrefix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justify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49" fontId="4" fillId="0" borderId="12" xfId="0" applyNumberFormat="1" applyFont="1" applyFill="1" applyBorder="1" applyAlignment="1" applyProtection="1">
      <alignment horizontal="justify" vertical="center" wrapText="1"/>
      <protection/>
    </xf>
    <xf numFmtId="49" fontId="8" fillId="0" borderId="14" xfId="0" applyNumberFormat="1" applyFont="1" applyFill="1" applyBorder="1" applyAlignment="1" applyProtection="1">
      <alignment horizontal="justify" vertical="center" wrapText="1"/>
      <protection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center" wrapText="1"/>
      <protection/>
    </xf>
    <xf numFmtId="49" fontId="4" fillId="0" borderId="14" xfId="0" applyNumberFormat="1" applyFont="1" applyFill="1" applyBorder="1" applyAlignment="1" applyProtection="1">
      <alignment horizontal="justify" vertical="center" wrapText="1"/>
      <protection/>
    </xf>
    <xf numFmtId="49" fontId="4" fillId="0" borderId="14" xfId="0" applyNumberFormat="1" applyFont="1" applyBorder="1" applyAlignment="1" applyProtection="1">
      <alignment horizontal="justify" vertical="center" wrapText="1"/>
      <protection/>
    </xf>
    <xf numFmtId="0" fontId="8" fillId="0" borderId="13" xfId="0" applyNumberFormat="1" applyFont="1" applyFill="1" applyBorder="1" applyAlignment="1" applyProtection="1">
      <alignment horizontal="justify" vertical="center" wrapText="1"/>
      <protection/>
    </xf>
    <xf numFmtId="49" fontId="4" fillId="0" borderId="13" xfId="0" applyNumberFormat="1" applyFont="1" applyBorder="1" applyAlignment="1" applyProtection="1">
      <alignment horizontal="justify" vertical="center" wrapText="1"/>
      <protection/>
    </xf>
    <xf numFmtId="49" fontId="3" fillId="3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41" fontId="1" fillId="3" borderId="25" xfId="17" applyFont="1" applyFill="1" applyBorder="1" applyAlignment="1" applyProtection="1">
      <alignment horizontal="center" vertical="center"/>
      <protection/>
    </xf>
    <xf numFmtId="49" fontId="1" fillId="3" borderId="32" xfId="17" applyNumberFormat="1" applyFont="1" applyFill="1" applyBorder="1" applyAlignment="1" applyProtection="1">
      <alignment horizontal="center" vertical="center"/>
      <protection/>
    </xf>
    <xf numFmtId="9" fontId="1" fillId="3" borderId="33" xfId="18" applyFont="1" applyFill="1" applyBorder="1" applyAlignment="1" applyProtection="1">
      <alignment horizontal="center" vertical="center"/>
      <protection/>
    </xf>
    <xf numFmtId="9" fontId="1" fillId="3" borderId="34" xfId="18" applyFont="1" applyFill="1" applyBorder="1" applyAlignment="1" applyProtection="1">
      <alignment horizontal="center" vertical="center"/>
      <protection/>
    </xf>
    <xf numFmtId="9" fontId="1" fillId="3" borderId="32" xfId="18" applyFont="1" applyFill="1" applyBorder="1" applyAlignment="1" applyProtection="1">
      <alignment horizontal="center" vertical="center"/>
      <protection/>
    </xf>
    <xf numFmtId="9" fontId="1" fillId="3" borderId="35" xfId="18" applyFont="1" applyFill="1" applyBorder="1" applyAlignment="1" applyProtection="1">
      <alignment horizontal="center" vertical="center"/>
      <protection/>
    </xf>
    <xf numFmtId="49" fontId="1" fillId="3" borderId="26" xfId="18" applyNumberFormat="1" applyFont="1" applyFill="1" applyBorder="1" applyAlignment="1" applyProtection="1">
      <alignment horizontal="center" vertical="center"/>
      <protection/>
    </xf>
    <xf numFmtId="49" fontId="3" fillId="3" borderId="36" xfId="17" applyNumberFormat="1" applyFont="1" applyFill="1" applyBorder="1" applyAlignment="1" applyProtection="1">
      <alignment horizontal="center" vertical="center"/>
      <protection/>
    </xf>
    <xf numFmtId="49" fontId="3" fillId="3" borderId="27" xfId="17" applyNumberFormat="1" applyFont="1" applyFill="1" applyBorder="1" applyAlignment="1" applyProtection="1">
      <alignment horizontal="center" vertical="center"/>
      <protection/>
    </xf>
    <xf numFmtId="49" fontId="3" fillId="3" borderId="37" xfId="17" applyNumberFormat="1" applyFont="1" applyFill="1" applyBorder="1" applyAlignment="1" applyProtection="1">
      <alignment horizontal="center" vertical="center"/>
      <protection/>
    </xf>
    <xf numFmtId="49" fontId="3" fillId="3" borderId="37" xfId="18" applyNumberFormat="1" applyFont="1" applyFill="1" applyBorder="1" applyAlignment="1" applyProtection="1">
      <alignment horizontal="center" vertical="center"/>
      <protection/>
    </xf>
    <xf numFmtId="49" fontId="3" fillId="3" borderId="38" xfId="0" applyNumberFormat="1" applyFont="1" applyFill="1" applyBorder="1" applyAlignment="1" applyProtection="1">
      <alignment horizontal="center" vertical="center"/>
      <protection/>
    </xf>
    <xf numFmtId="49" fontId="3" fillId="3" borderId="0" xfId="17" applyNumberFormat="1" applyFont="1" applyFill="1" applyBorder="1" applyAlignment="1" applyProtection="1">
      <alignment horizontal="center" vertical="center"/>
      <protection/>
    </xf>
    <xf numFmtId="49" fontId="3" fillId="3" borderId="24" xfId="18" applyNumberFormat="1" applyFont="1" applyFill="1" applyBorder="1" applyAlignment="1" applyProtection="1">
      <alignment horizontal="center" vertical="center"/>
      <protection/>
    </xf>
    <xf numFmtId="49" fontId="3" fillId="3" borderId="23" xfId="17" applyNumberFormat="1" applyFont="1" applyFill="1" applyBorder="1" applyAlignment="1" applyProtection="1">
      <alignment horizontal="center" vertical="center"/>
      <protection/>
    </xf>
    <xf numFmtId="49" fontId="3" fillId="3" borderId="39" xfId="17" applyNumberFormat="1" applyFont="1" applyFill="1" applyBorder="1" applyAlignment="1" applyProtection="1">
      <alignment horizontal="center" vertical="center"/>
      <protection/>
    </xf>
    <xf numFmtId="49" fontId="3" fillId="3" borderId="40" xfId="17" applyNumberFormat="1" applyFont="1" applyFill="1" applyBorder="1" applyAlignment="1" applyProtection="1">
      <alignment horizontal="center" vertical="center"/>
      <protection/>
    </xf>
    <xf numFmtId="49" fontId="3" fillId="3" borderId="40" xfId="18" applyNumberFormat="1" applyFont="1" applyFill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center" vertical="center"/>
      <protection/>
    </xf>
    <xf numFmtId="49" fontId="3" fillId="3" borderId="41" xfId="18" applyNumberFormat="1" applyFont="1" applyFill="1" applyBorder="1" applyAlignment="1" applyProtection="1">
      <alignment horizontal="center" vertical="center"/>
      <protection/>
    </xf>
    <xf numFmtId="43" fontId="4" fillId="0" borderId="2" xfId="17" applyNumberFormat="1" applyFont="1" applyFill="1" applyBorder="1" applyAlignment="1" applyProtection="1">
      <alignment vertical="center" wrapText="1"/>
      <protection locked="0"/>
    </xf>
    <xf numFmtId="43" fontId="3" fillId="0" borderId="3" xfId="17" applyNumberFormat="1" applyFont="1" applyFill="1" applyBorder="1" applyAlignment="1" applyProtection="1">
      <alignment vertical="center"/>
      <protection/>
    </xf>
    <xf numFmtId="43" fontId="4" fillId="0" borderId="1" xfId="17" applyNumberFormat="1" applyFont="1" applyFill="1" applyBorder="1" applyAlignment="1" applyProtection="1">
      <alignment vertical="center" wrapText="1"/>
      <protection locked="0"/>
    </xf>
    <xf numFmtId="43" fontId="3" fillId="0" borderId="8" xfId="17" applyNumberFormat="1" applyFont="1" applyFill="1" applyBorder="1" applyAlignment="1" applyProtection="1">
      <alignment vertical="center"/>
      <protection/>
    </xf>
    <xf numFmtId="43" fontId="4" fillId="0" borderId="9" xfId="18" applyNumberFormat="1" applyFont="1" applyFill="1" applyBorder="1" applyAlignment="1" applyProtection="1">
      <alignment vertical="center" wrapText="1"/>
      <protection locked="0"/>
    </xf>
    <xf numFmtId="43" fontId="3" fillId="0" borderId="4" xfId="18" applyNumberFormat="1" applyFont="1" applyFill="1" applyBorder="1" applyAlignment="1" applyProtection="1">
      <alignment vertical="center"/>
      <protection/>
    </xf>
    <xf numFmtId="170" fontId="7" fillId="0" borderId="13" xfId="17" applyNumberFormat="1" applyFont="1" applyFill="1" applyBorder="1" applyAlignment="1" applyProtection="1">
      <alignment horizontal="left"/>
      <protection locked="0"/>
    </xf>
    <xf numFmtId="49" fontId="8" fillId="0" borderId="42" xfId="0" applyNumberFormat="1" applyFont="1" applyFill="1" applyBorder="1" applyAlignment="1" applyProtection="1">
      <alignment horizontal="justify" vertical="center" wrapText="1"/>
      <protection/>
    </xf>
    <xf numFmtId="0" fontId="8" fillId="0" borderId="42" xfId="0" applyNumberFormat="1" applyFont="1" applyFill="1" applyBorder="1" applyAlignment="1" applyProtection="1">
      <alignment horizontal="justify" vertical="center" wrapText="1"/>
      <protection/>
    </xf>
    <xf numFmtId="0" fontId="8" fillId="0" borderId="42" xfId="0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 horizontal="justify" vertical="center" wrapText="1"/>
      <protection/>
    </xf>
    <xf numFmtId="49" fontId="3" fillId="0" borderId="7" xfId="0" applyNumberFormat="1" applyFont="1" applyBorder="1" applyAlignment="1" applyProtection="1">
      <alignment horizontal="left" vertical="center"/>
      <protection/>
    </xf>
    <xf numFmtId="43" fontId="4" fillId="0" borderId="43" xfId="17" applyNumberFormat="1" applyFont="1" applyBorder="1" applyAlignment="1" applyProtection="1">
      <alignment vertical="center" wrapText="1"/>
      <protection/>
    </xf>
    <xf numFmtId="43" fontId="3" fillId="0" borderId="44" xfId="17" applyNumberFormat="1" applyFont="1" applyBorder="1" applyAlignment="1" applyProtection="1">
      <alignment vertical="center"/>
      <protection/>
    </xf>
    <xf numFmtId="9" fontId="1" fillId="3" borderId="15" xfId="18" applyFont="1" applyFill="1" applyBorder="1" applyAlignment="1" applyProtection="1">
      <alignment horizontal="center" vertical="center"/>
      <protection/>
    </xf>
    <xf numFmtId="9" fontId="1" fillId="3" borderId="20" xfId="18" applyFont="1" applyFill="1" applyBorder="1" applyAlignment="1" applyProtection="1">
      <alignment horizontal="center" vertical="center"/>
      <protection/>
    </xf>
    <xf numFmtId="9" fontId="1" fillId="3" borderId="45" xfId="18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3" borderId="46" xfId="0" applyFont="1" applyFill="1" applyBorder="1" applyAlignment="1" applyProtection="1">
      <alignment horizontal="center" vertical="center"/>
      <protection/>
    </xf>
    <xf numFmtId="0" fontId="1" fillId="3" borderId="24" xfId="0" applyFont="1" applyFill="1" applyBorder="1" applyAlignment="1" applyProtection="1">
      <alignment horizontal="center" vertical="center"/>
      <protection/>
    </xf>
    <xf numFmtId="0" fontId="1" fillId="3" borderId="47" xfId="0" applyFont="1" applyFill="1" applyBorder="1" applyAlignment="1" applyProtection="1">
      <alignment horizontal="center" vertical="center"/>
      <protection/>
    </xf>
    <xf numFmtId="49" fontId="1" fillId="3" borderId="48" xfId="0" applyNumberFormat="1" applyFont="1" applyFill="1" applyBorder="1" applyAlignment="1" applyProtection="1">
      <alignment horizontal="center" vertical="center" wrapText="1"/>
      <protection/>
    </xf>
    <xf numFmtId="49" fontId="1" fillId="3" borderId="49" xfId="0" applyNumberFormat="1" applyFont="1" applyFill="1" applyBorder="1" applyAlignment="1" applyProtection="1">
      <alignment horizontal="center" vertical="center" wrapText="1"/>
      <protection/>
    </xf>
    <xf numFmtId="49" fontId="1" fillId="3" borderId="5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28125" style="4" customWidth="1"/>
    <col min="2" max="2" width="45.140625" style="11" customWidth="1"/>
    <col min="3" max="3" width="13.7109375" style="11" customWidth="1"/>
    <col min="4" max="4" width="13.8515625" style="11" customWidth="1"/>
    <col min="5" max="5" width="7.140625" style="12" bestFit="1" customWidth="1"/>
    <col min="6" max="6" width="13.421875" style="12" customWidth="1"/>
    <col min="7" max="7" width="7.57421875" style="12" customWidth="1"/>
    <col min="8" max="8" width="12.421875" style="13" customWidth="1"/>
    <col min="9" max="9" width="8.00390625" style="13" customWidth="1"/>
    <col min="10" max="10" width="12.28125" style="11" customWidth="1"/>
    <col min="11" max="11" width="8.00390625" style="12" customWidth="1"/>
    <col min="12" max="12" width="12.00390625" style="11" customWidth="1"/>
    <col min="13" max="13" width="7.57421875" style="12" customWidth="1"/>
    <col min="14" max="14" width="13.8515625" style="11" customWidth="1"/>
    <col min="15" max="15" width="8.00390625" style="12" customWidth="1"/>
    <col min="16" max="16384" width="9.140625" style="11" customWidth="1"/>
  </cols>
  <sheetData>
    <row r="1" spans="1:15" s="4" customFormat="1" ht="15.75">
      <c r="A1" s="95" t="s">
        <v>72</v>
      </c>
      <c r="B1" s="3"/>
      <c r="E1" s="5"/>
      <c r="F1" s="5"/>
      <c r="G1" s="5"/>
      <c r="H1" s="6"/>
      <c r="I1" s="6"/>
      <c r="K1" s="5"/>
      <c r="M1" s="5"/>
      <c r="O1" s="5"/>
    </row>
    <row r="2" spans="1:15" s="8" customFormat="1" ht="15">
      <c r="A2" s="96" t="s">
        <v>78</v>
      </c>
      <c r="B2" s="7"/>
      <c r="E2" s="9"/>
      <c r="F2" s="9"/>
      <c r="G2" s="9"/>
      <c r="H2" s="10"/>
      <c r="I2" s="10"/>
      <c r="K2" s="9"/>
      <c r="M2" s="9"/>
      <c r="O2" s="9"/>
    </row>
    <row r="3" spans="1:15" s="4" customFormat="1" ht="15.7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5" spans="1:15" s="14" customFormat="1" ht="15" customHeight="1">
      <c r="A5" s="136" t="s">
        <v>128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s="14" customFormat="1" ht="1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5" s="14" customFormat="1" ht="23.2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5:15" s="15" customFormat="1" ht="16.5" customHeight="1" thickBot="1">
      <c r="E8" s="16"/>
      <c r="F8" s="16"/>
      <c r="G8" s="16"/>
      <c r="H8" s="17"/>
      <c r="I8" s="17"/>
      <c r="K8" s="16"/>
      <c r="M8" s="16"/>
      <c r="O8" s="16"/>
    </row>
    <row r="9" spans="1:15" s="18" customFormat="1" ht="12.75" customHeight="1" thickBot="1">
      <c r="A9" s="140" t="s">
        <v>129</v>
      </c>
      <c r="B9" s="137" t="s">
        <v>95</v>
      </c>
      <c r="C9" s="131" t="s">
        <v>127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s="19" customFormat="1" ht="12.75">
      <c r="A10" s="141"/>
      <c r="B10" s="138"/>
      <c r="C10" s="69" t="s">
        <v>0</v>
      </c>
      <c r="D10" s="70" t="s">
        <v>21</v>
      </c>
      <c r="E10" s="71" t="s">
        <v>1</v>
      </c>
      <c r="F10" s="70" t="s">
        <v>3</v>
      </c>
      <c r="G10" s="71" t="s">
        <v>1</v>
      </c>
      <c r="H10" s="97" t="s">
        <v>32</v>
      </c>
      <c r="I10" s="98" t="s">
        <v>1</v>
      </c>
      <c r="J10" s="99" t="s">
        <v>19</v>
      </c>
      <c r="K10" s="100" t="s">
        <v>1</v>
      </c>
      <c r="L10" s="101" t="s">
        <v>33</v>
      </c>
      <c r="M10" s="71" t="s">
        <v>1</v>
      </c>
      <c r="N10" s="102" t="s">
        <v>96</v>
      </c>
      <c r="O10" s="103" t="s">
        <v>1</v>
      </c>
    </row>
    <row r="11" spans="1:15" s="20" customFormat="1" ht="13.5" thickBot="1">
      <c r="A11" s="142"/>
      <c r="B11" s="139"/>
      <c r="C11" s="72">
        <v>1</v>
      </c>
      <c r="D11" s="72" t="s">
        <v>2</v>
      </c>
      <c r="E11" s="73" t="s">
        <v>20</v>
      </c>
      <c r="F11" s="104" t="s">
        <v>22</v>
      </c>
      <c r="G11" s="73" t="s">
        <v>23</v>
      </c>
      <c r="H11" s="105" t="s">
        <v>24</v>
      </c>
      <c r="I11" s="104" t="s">
        <v>29</v>
      </c>
      <c r="J11" s="106" t="s">
        <v>25</v>
      </c>
      <c r="K11" s="107" t="s">
        <v>30</v>
      </c>
      <c r="L11" s="108" t="s">
        <v>26</v>
      </c>
      <c r="M11" s="73" t="s">
        <v>31</v>
      </c>
      <c r="N11" s="108" t="s">
        <v>27</v>
      </c>
      <c r="O11" s="73" t="s">
        <v>28</v>
      </c>
    </row>
    <row r="12" spans="1:15" s="20" customFormat="1" ht="3.75" customHeight="1" thickBot="1">
      <c r="A12" s="61"/>
      <c r="B12" s="62"/>
      <c r="C12" s="63"/>
      <c r="D12" s="63"/>
      <c r="E12" s="64"/>
      <c r="F12" s="109"/>
      <c r="G12" s="110"/>
      <c r="H12" s="111"/>
      <c r="I12" s="112"/>
      <c r="J12" s="113"/>
      <c r="K12" s="114"/>
      <c r="L12" s="115"/>
      <c r="M12" s="110"/>
      <c r="N12" s="115"/>
      <c r="O12" s="116"/>
    </row>
    <row r="13" spans="1:15" s="30" customFormat="1" ht="14.25" thickBot="1" thickTop="1">
      <c r="A13" s="56" t="s">
        <v>6</v>
      </c>
      <c r="B13" s="21" t="s">
        <v>4</v>
      </c>
      <c r="C13" s="22">
        <f>SUM(C14:C28)</f>
        <v>947227.2727272727</v>
      </c>
      <c r="D13" s="22">
        <f>SUM(D14:D28)</f>
        <v>518900</v>
      </c>
      <c r="E13" s="23">
        <f aca="true" t="shared" si="0" ref="E13:E51">IF(D13=0,0,IF(C13=0,0,D13/C13))</f>
        <v>0.5478093958443303</v>
      </c>
      <c r="F13" s="24">
        <f>SUM(F14:F28)</f>
        <v>377438.7696</v>
      </c>
      <c r="G13" s="23">
        <f>IF(F13=0,0,IF(D13=0,0,F13/D13))</f>
        <v>0.7273824814029678</v>
      </c>
      <c r="H13" s="25">
        <f>SUM(H14:H28)</f>
        <v>141461.2304</v>
      </c>
      <c r="I13" s="26">
        <f>IF(H13=0,0,IF(D13=0,0,H13/D13))</f>
        <v>0.2726175185970322</v>
      </c>
      <c r="J13" s="27">
        <f>SUM(J14:J28)</f>
        <v>99022.86128</v>
      </c>
      <c r="K13" s="28">
        <f>IF(J13=0,0,IF(H13=0,0,J13/H13))</f>
        <v>0.7</v>
      </c>
      <c r="L13" s="29">
        <f>SUM(L14:L28)</f>
        <v>42438.36912</v>
      </c>
      <c r="M13" s="23">
        <f>IF(L13=0,0,IF(H13=0,0,L13/H13))</f>
        <v>0.30000000000000004</v>
      </c>
      <c r="N13" s="29">
        <f>SUM(N14:N28)</f>
        <v>428327.2727272727</v>
      </c>
      <c r="O13" s="23">
        <f aca="true" t="shared" si="1" ref="O13:O85">IF(N13=0,0,IF(C13=0,0,N13/C13))</f>
        <v>0.45219060415566964</v>
      </c>
    </row>
    <row r="14" spans="1:15" s="36" customFormat="1" ht="23.25" thickTop="1">
      <c r="A14" s="80" t="s">
        <v>5</v>
      </c>
      <c r="B14" s="81" t="s">
        <v>97</v>
      </c>
      <c r="C14" s="31">
        <f>+D14+N14</f>
        <v>12000</v>
      </c>
      <c r="D14" s="31">
        <f>+F14+H14</f>
        <v>6000</v>
      </c>
      <c r="E14" s="32">
        <f t="shared" si="0"/>
        <v>0.5</v>
      </c>
      <c r="F14" s="121">
        <v>5820</v>
      </c>
      <c r="G14" s="32">
        <f>IF(F14=0,0,IF(D14=0,0,F14/D14))</f>
        <v>0.97</v>
      </c>
      <c r="H14" s="33">
        <f>+J14+L14</f>
        <v>180.00000000000006</v>
      </c>
      <c r="I14" s="34">
        <f>IF(H14=0,0,IF(D14=0,0,H14/D14))</f>
        <v>0.03000000000000001</v>
      </c>
      <c r="J14" s="119">
        <v>126</v>
      </c>
      <c r="K14" s="35">
        <f>IF(J14=0,0,IF(H14=0,0,J14/H14))</f>
        <v>0.6999999999999997</v>
      </c>
      <c r="L14" s="117">
        <v>54.00000000000006</v>
      </c>
      <c r="M14" s="32">
        <f>IF(L14=0,0,IF(H14=0,0,L14/H14))</f>
        <v>0.3000000000000002</v>
      </c>
      <c r="N14" s="117">
        <v>6000</v>
      </c>
      <c r="O14" s="32">
        <f t="shared" si="1"/>
        <v>0.5</v>
      </c>
    </row>
    <row r="15" spans="1:15" s="36" customFormat="1" ht="33.75">
      <c r="A15" s="80" t="s">
        <v>73</v>
      </c>
      <c r="B15" s="81" t="s">
        <v>98</v>
      </c>
      <c r="C15" s="31">
        <f>+D15+N15</f>
        <v>240000</v>
      </c>
      <c r="D15" s="31">
        <f>+F15+H15</f>
        <v>120000</v>
      </c>
      <c r="E15" s="32">
        <f t="shared" si="0"/>
        <v>0.5</v>
      </c>
      <c r="F15" s="121">
        <v>115722.5196</v>
      </c>
      <c r="G15" s="32">
        <f aca="true" t="shared" si="2" ref="G15:G81">IF(F15=0,0,IF(D15=0,0,F15/D15))</f>
        <v>0.96435433</v>
      </c>
      <c r="H15" s="33">
        <f>+J15+L15</f>
        <v>4277.480399999996</v>
      </c>
      <c r="I15" s="34">
        <f aca="true" t="shared" si="3" ref="I15:I81">IF(H15=0,0,IF(D15=0,0,H15/D15))</f>
        <v>0.03564566999999996</v>
      </c>
      <c r="J15" s="119">
        <v>2994.236279999997</v>
      </c>
      <c r="K15" s="37">
        <f aca="true" t="shared" si="4" ref="K15:K81">IF(J15=0,0,IF(H15=0,0,J15/H15))</f>
        <v>0.7</v>
      </c>
      <c r="L15" s="117">
        <v>1283.244119999999</v>
      </c>
      <c r="M15" s="38">
        <f aca="true" t="shared" si="5" ref="M15:M81">IF(L15=0,0,IF(H15=0,0,L15/H15))</f>
        <v>0.30000000000000004</v>
      </c>
      <c r="N15" s="117">
        <v>120000</v>
      </c>
      <c r="O15" s="38">
        <f t="shared" si="1"/>
        <v>0.5</v>
      </c>
    </row>
    <row r="16" spans="1:15" s="36" customFormat="1" ht="56.25">
      <c r="A16" s="82" t="s">
        <v>79</v>
      </c>
      <c r="B16" s="83" t="s">
        <v>99</v>
      </c>
      <c r="C16" s="78">
        <f>+D16+N16</f>
        <v>20000</v>
      </c>
      <c r="D16" s="31">
        <f>+F16+H16</f>
        <v>10000</v>
      </c>
      <c r="E16" s="32">
        <f t="shared" si="0"/>
        <v>0.5</v>
      </c>
      <c r="F16" s="121">
        <v>9700</v>
      </c>
      <c r="G16" s="32">
        <f t="shared" si="2"/>
        <v>0.97</v>
      </c>
      <c r="H16" s="33">
        <f>+J16+L16</f>
        <v>300.0000000000001</v>
      </c>
      <c r="I16" s="34">
        <f t="shared" si="3"/>
        <v>0.030000000000000013</v>
      </c>
      <c r="J16" s="119">
        <v>210</v>
      </c>
      <c r="K16" s="37">
        <f t="shared" si="4"/>
        <v>0.6999999999999997</v>
      </c>
      <c r="L16" s="117">
        <v>90.0000000000001</v>
      </c>
      <c r="M16" s="38">
        <f t="shared" si="5"/>
        <v>0.3000000000000002</v>
      </c>
      <c r="N16" s="117">
        <v>10000</v>
      </c>
      <c r="O16" s="38">
        <f t="shared" si="1"/>
        <v>0.5</v>
      </c>
    </row>
    <row r="17" spans="1:15" s="36" customFormat="1" ht="33.75">
      <c r="A17" s="82" t="s">
        <v>82</v>
      </c>
      <c r="B17" s="84" t="s">
        <v>100</v>
      </c>
      <c r="C17" s="79">
        <f>+D17+N17</f>
        <v>98181.81818181818</v>
      </c>
      <c r="D17" s="31">
        <f>+F17+H17</f>
        <v>54000</v>
      </c>
      <c r="E17" s="32">
        <f t="shared" si="0"/>
        <v>0.55</v>
      </c>
      <c r="F17" s="121">
        <v>52380</v>
      </c>
      <c r="G17" s="32">
        <f t="shared" si="2"/>
        <v>0.97</v>
      </c>
      <c r="H17" s="33">
        <f>+J17+L17</f>
        <v>1620</v>
      </c>
      <c r="I17" s="34">
        <f t="shared" si="3"/>
        <v>0.03</v>
      </c>
      <c r="J17" s="119">
        <v>1134</v>
      </c>
      <c r="K17" s="37">
        <f t="shared" si="4"/>
        <v>0.7</v>
      </c>
      <c r="L17" s="117">
        <v>486</v>
      </c>
      <c r="M17" s="38">
        <f t="shared" si="5"/>
        <v>0.3</v>
      </c>
      <c r="N17" s="117">
        <v>44181.81818181818</v>
      </c>
      <c r="O17" s="38">
        <f t="shared" si="1"/>
        <v>0.44999999999999996</v>
      </c>
    </row>
    <row r="18" spans="1:15" s="36" customFormat="1" ht="22.5">
      <c r="A18" s="82" t="s">
        <v>80</v>
      </c>
      <c r="B18" s="84" t="s">
        <v>101</v>
      </c>
      <c r="C18" s="79">
        <f aca="true" t="shared" si="6" ref="C18:C25">+D18+N18</f>
        <v>37500</v>
      </c>
      <c r="D18" s="31">
        <f aca="true" t="shared" si="7" ref="D18:D25">+F18+H18</f>
        <v>26250</v>
      </c>
      <c r="E18" s="32">
        <f aca="true" t="shared" si="8" ref="E18:E25">IF(D18=0,0,IF(C18=0,0,D18/C18))</f>
        <v>0.7</v>
      </c>
      <c r="F18" s="121">
        <v>25462.5</v>
      </c>
      <c r="G18" s="32">
        <f t="shared" si="2"/>
        <v>0.97</v>
      </c>
      <c r="H18" s="33">
        <f aca="true" t="shared" si="9" ref="H18:H25">+J18+L18</f>
        <v>787.5</v>
      </c>
      <c r="I18" s="34">
        <f t="shared" si="3"/>
        <v>0.03</v>
      </c>
      <c r="J18" s="119">
        <v>551.25</v>
      </c>
      <c r="K18" s="37">
        <f t="shared" si="4"/>
        <v>0.7</v>
      </c>
      <c r="L18" s="117">
        <v>236.25</v>
      </c>
      <c r="M18" s="38">
        <f t="shared" si="5"/>
        <v>0.3</v>
      </c>
      <c r="N18" s="117">
        <v>11250</v>
      </c>
      <c r="O18" s="38">
        <f t="shared" si="1"/>
        <v>0.3</v>
      </c>
    </row>
    <row r="19" spans="1:15" s="36" customFormat="1" ht="22.5">
      <c r="A19" s="82" t="s">
        <v>81</v>
      </c>
      <c r="B19" s="84" t="s">
        <v>102</v>
      </c>
      <c r="C19" s="79">
        <f t="shared" si="6"/>
        <v>15000</v>
      </c>
      <c r="D19" s="31">
        <f t="shared" si="7"/>
        <v>9750</v>
      </c>
      <c r="E19" s="32">
        <f t="shared" si="8"/>
        <v>0.65</v>
      </c>
      <c r="F19" s="121">
        <v>5216.25</v>
      </c>
      <c r="G19" s="32">
        <f t="shared" si="2"/>
        <v>0.535</v>
      </c>
      <c r="H19" s="33">
        <f t="shared" si="9"/>
        <v>4533.75</v>
      </c>
      <c r="I19" s="34">
        <f t="shared" si="3"/>
        <v>0.465</v>
      </c>
      <c r="J19" s="119">
        <v>3173.625</v>
      </c>
      <c r="K19" s="37">
        <f t="shared" si="4"/>
        <v>0.7</v>
      </c>
      <c r="L19" s="117">
        <v>1360.125</v>
      </c>
      <c r="M19" s="38">
        <f t="shared" si="5"/>
        <v>0.3</v>
      </c>
      <c r="N19" s="117">
        <v>5250</v>
      </c>
      <c r="O19" s="38">
        <f t="shared" si="1"/>
        <v>0.35</v>
      </c>
    </row>
    <row r="20" spans="1:15" s="36" customFormat="1" ht="36" customHeight="1">
      <c r="A20" s="82" t="s">
        <v>83</v>
      </c>
      <c r="B20" s="84" t="s">
        <v>115</v>
      </c>
      <c r="C20" s="79">
        <f t="shared" si="6"/>
        <v>20000</v>
      </c>
      <c r="D20" s="31">
        <f t="shared" si="7"/>
        <v>10000</v>
      </c>
      <c r="E20" s="32">
        <f t="shared" si="8"/>
        <v>0.5</v>
      </c>
      <c r="F20" s="121">
        <v>7000</v>
      </c>
      <c r="G20" s="32">
        <f t="shared" si="2"/>
        <v>0.7</v>
      </c>
      <c r="H20" s="33">
        <f t="shared" si="9"/>
        <v>3000</v>
      </c>
      <c r="I20" s="34">
        <f t="shared" si="3"/>
        <v>0.3</v>
      </c>
      <c r="J20" s="119">
        <v>2100</v>
      </c>
      <c r="K20" s="37">
        <f t="shared" si="4"/>
        <v>0.7</v>
      </c>
      <c r="L20" s="117">
        <v>900</v>
      </c>
      <c r="M20" s="38">
        <f t="shared" si="5"/>
        <v>0.3</v>
      </c>
      <c r="N20" s="117">
        <v>10000</v>
      </c>
      <c r="O20" s="38">
        <f t="shared" si="1"/>
        <v>0.5</v>
      </c>
    </row>
    <row r="21" spans="1:15" s="36" customFormat="1" ht="24.75" customHeight="1">
      <c r="A21" s="82" t="s">
        <v>84</v>
      </c>
      <c r="B21" s="84" t="s">
        <v>124</v>
      </c>
      <c r="C21" s="79">
        <f t="shared" si="6"/>
        <v>454545.45454545453</v>
      </c>
      <c r="D21" s="31">
        <f t="shared" si="7"/>
        <v>250000</v>
      </c>
      <c r="E21" s="32">
        <f t="shared" si="8"/>
        <v>0.55</v>
      </c>
      <c r="F21" s="121">
        <v>138750</v>
      </c>
      <c r="G21" s="32">
        <f t="shared" si="2"/>
        <v>0.555</v>
      </c>
      <c r="H21" s="33">
        <f t="shared" si="9"/>
        <v>111250</v>
      </c>
      <c r="I21" s="34">
        <f t="shared" si="3"/>
        <v>0.445</v>
      </c>
      <c r="J21" s="119">
        <v>77875</v>
      </c>
      <c r="K21" s="37">
        <f t="shared" si="4"/>
        <v>0.7</v>
      </c>
      <c r="L21" s="117">
        <v>33375</v>
      </c>
      <c r="M21" s="38">
        <f t="shared" si="5"/>
        <v>0.3</v>
      </c>
      <c r="N21" s="117">
        <v>204545.45454545453</v>
      </c>
      <c r="O21" s="38">
        <f t="shared" si="1"/>
        <v>0.44999999999999996</v>
      </c>
    </row>
    <row r="22" spans="1:15" s="36" customFormat="1" ht="22.5">
      <c r="A22" s="82" t="s">
        <v>85</v>
      </c>
      <c r="B22" s="84" t="s">
        <v>123</v>
      </c>
      <c r="C22" s="79">
        <f t="shared" si="6"/>
        <v>30000</v>
      </c>
      <c r="D22" s="31">
        <f t="shared" si="7"/>
        <v>21900</v>
      </c>
      <c r="E22" s="32">
        <f t="shared" si="8"/>
        <v>0.73</v>
      </c>
      <c r="F22" s="121">
        <v>10402.5</v>
      </c>
      <c r="G22" s="32">
        <f t="shared" si="2"/>
        <v>0.475</v>
      </c>
      <c r="H22" s="33">
        <f t="shared" si="9"/>
        <v>11497.5</v>
      </c>
      <c r="I22" s="34">
        <f t="shared" si="3"/>
        <v>0.525</v>
      </c>
      <c r="J22" s="119">
        <v>8048.25</v>
      </c>
      <c r="K22" s="37">
        <f t="shared" si="4"/>
        <v>0.7</v>
      </c>
      <c r="L22" s="117">
        <v>3449.25</v>
      </c>
      <c r="M22" s="38">
        <f t="shared" si="5"/>
        <v>0.3</v>
      </c>
      <c r="N22" s="117">
        <v>8100</v>
      </c>
      <c r="O22" s="38">
        <f t="shared" si="1"/>
        <v>0.27</v>
      </c>
    </row>
    <row r="23" spans="1:15" s="36" customFormat="1" ht="12" thickBot="1">
      <c r="A23" s="82" t="s">
        <v>86</v>
      </c>
      <c r="B23" s="84" t="s">
        <v>122</v>
      </c>
      <c r="C23" s="79">
        <f t="shared" si="6"/>
        <v>20000</v>
      </c>
      <c r="D23" s="31">
        <f t="shared" si="7"/>
        <v>11000</v>
      </c>
      <c r="E23" s="32">
        <f t="shared" si="8"/>
        <v>0.55</v>
      </c>
      <c r="F23" s="121">
        <v>6985</v>
      </c>
      <c r="G23" s="32">
        <f t="shared" si="2"/>
        <v>0.635</v>
      </c>
      <c r="H23" s="33">
        <f t="shared" si="9"/>
        <v>4015</v>
      </c>
      <c r="I23" s="34">
        <f t="shared" si="3"/>
        <v>0.365</v>
      </c>
      <c r="J23" s="119">
        <v>2810.5</v>
      </c>
      <c r="K23" s="37">
        <f t="shared" si="4"/>
        <v>0.7</v>
      </c>
      <c r="L23" s="117">
        <v>1204.5</v>
      </c>
      <c r="M23" s="38">
        <f t="shared" si="5"/>
        <v>0.3</v>
      </c>
      <c r="N23" s="117">
        <v>9000</v>
      </c>
      <c r="O23" s="38">
        <f t="shared" si="1"/>
        <v>0.45</v>
      </c>
    </row>
    <row r="24" spans="1:15" s="36" customFormat="1" ht="12" hidden="1" thickBot="1">
      <c r="A24" s="82" t="s">
        <v>34</v>
      </c>
      <c r="B24" s="85"/>
      <c r="C24" s="31">
        <f t="shared" si="6"/>
        <v>0</v>
      </c>
      <c r="D24" s="31">
        <f t="shared" si="7"/>
        <v>0</v>
      </c>
      <c r="E24" s="32">
        <f t="shared" si="8"/>
        <v>0</v>
      </c>
      <c r="F24" s="121"/>
      <c r="G24" s="32">
        <f t="shared" si="2"/>
        <v>0</v>
      </c>
      <c r="H24" s="33">
        <f t="shared" si="9"/>
        <v>0</v>
      </c>
      <c r="I24" s="34">
        <f t="shared" si="3"/>
        <v>0</v>
      </c>
      <c r="J24" s="119"/>
      <c r="K24" s="37">
        <f t="shared" si="4"/>
        <v>0</v>
      </c>
      <c r="L24" s="117"/>
      <c r="M24" s="38">
        <f t="shared" si="5"/>
        <v>0</v>
      </c>
      <c r="N24" s="117"/>
      <c r="O24" s="38">
        <f t="shared" si="1"/>
        <v>0</v>
      </c>
    </row>
    <row r="25" spans="1:15" s="36" customFormat="1" ht="12" hidden="1" thickBot="1">
      <c r="A25" s="82" t="s">
        <v>35</v>
      </c>
      <c r="B25" s="85"/>
      <c r="C25" s="31">
        <f t="shared" si="6"/>
        <v>0</v>
      </c>
      <c r="D25" s="31">
        <f t="shared" si="7"/>
        <v>0</v>
      </c>
      <c r="E25" s="32">
        <f t="shared" si="8"/>
        <v>0</v>
      </c>
      <c r="F25" s="121"/>
      <c r="G25" s="32">
        <f t="shared" si="2"/>
        <v>0</v>
      </c>
      <c r="H25" s="33">
        <f t="shared" si="9"/>
        <v>0</v>
      </c>
      <c r="I25" s="34">
        <f t="shared" si="3"/>
        <v>0</v>
      </c>
      <c r="J25" s="119"/>
      <c r="K25" s="37">
        <f t="shared" si="4"/>
        <v>0</v>
      </c>
      <c r="L25" s="117"/>
      <c r="M25" s="38">
        <f t="shared" si="5"/>
        <v>0</v>
      </c>
      <c r="N25" s="117"/>
      <c r="O25" s="38">
        <f t="shared" si="1"/>
        <v>0</v>
      </c>
    </row>
    <row r="26" spans="1:15" s="36" customFormat="1" ht="12" hidden="1" thickBot="1">
      <c r="A26" s="82" t="s">
        <v>75</v>
      </c>
      <c r="B26" s="85"/>
      <c r="C26" s="31">
        <f>+D26+N26</f>
        <v>0</v>
      </c>
      <c r="D26" s="31">
        <f>+F26+H26</f>
        <v>0</v>
      </c>
      <c r="E26" s="32">
        <f>IF(D26=0,0,IF(C26=0,0,D26/C26))</f>
        <v>0</v>
      </c>
      <c r="F26" s="121"/>
      <c r="G26" s="32">
        <f>IF(F26=0,0,IF(D26=0,0,F26/D26))</f>
        <v>0</v>
      </c>
      <c r="H26" s="33">
        <f>+J26+L26</f>
        <v>0</v>
      </c>
      <c r="I26" s="34">
        <f>IF(H26=0,0,IF(D26=0,0,H26/D26))</f>
        <v>0</v>
      </c>
      <c r="J26" s="119"/>
      <c r="K26" s="37">
        <f>IF(J26=0,0,IF(H26=0,0,J26/H26))</f>
        <v>0</v>
      </c>
      <c r="L26" s="117"/>
      <c r="M26" s="38">
        <f>IF(L26=0,0,IF(H26=0,0,L26/H26))</f>
        <v>0</v>
      </c>
      <c r="N26" s="117"/>
      <c r="O26" s="38">
        <f>IF(N26=0,0,IF(C26=0,0,N26/C26))</f>
        <v>0</v>
      </c>
    </row>
    <row r="27" spans="1:15" s="36" customFormat="1" ht="12" hidden="1" thickBot="1">
      <c r="A27" s="82" t="s">
        <v>76</v>
      </c>
      <c r="B27" s="85"/>
      <c r="C27" s="31">
        <f>+D27+N27</f>
        <v>0</v>
      </c>
      <c r="D27" s="31">
        <f>+F27+H27</f>
        <v>0</v>
      </c>
      <c r="E27" s="32">
        <f>IF(D27=0,0,IF(C27=0,0,D27/C27))</f>
        <v>0</v>
      </c>
      <c r="F27" s="121"/>
      <c r="G27" s="32">
        <f>IF(F27=0,0,IF(D27=0,0,F27/D27))</f>
        <v>0</v>
      </c>
      <c r="H27" s="33">
        <f>+J27+L27</f>
        <v>0</v>
      </c>
      <c r="I27" s="34">
        <f>IF(H27=0,0,IF(D27=0,0,H27/D27))</f>
        <v>0</v>
      </c>
      <c r="J27" s="119"/>
      <c r="K27" s="37">
        <f>IF(J27=0,0,IF(H27=0,0,J27/H27))</f>
        <v>0</v>
      </c>
      <c r="L27" s="117"/>
      <c r="M27" s="38">
        <f>IF(L27=0,0,IF(H27=0,0,L27/H27))</f>
        <v>0</v>
      </c>
      <c r="N27" s="117"/>
      <c r="O27" s="38">
        <f>IF(N27=0,0,IF(C27=0,0,N27/C27))</f>
        <v>0</v>
      </c>
    </row>
    <row r="28" spans="1:15" s="36" customFormat="1" ht="12" hidden="1" thickBot="1">
      <c r="A28" s="82" t="s">
        <v>77</v>
      </c>
      <c r="B28" s="85"/>
      <c r="C28" s="31">
        <f>+D28+N28</f>
        <v>0</v>
      </c>
      <c r="D28" s="31">
        <f>+F28+H28</f>
        <v>0</v>
      </c>
      <c r="E28" s="32">
        <f>IF(D28=0,0,IF(C28=0,0,D28/C28))</f>
        <v>0</v>
      </c>
      <c r="F28" s="121"/>
      <c r="G28" s="32">
        <f>IF(F28=0,0,IF(D28=0,0,F28/D28))</f>
        <v>0</v>
      </c>
      <c r="H28" s="33">
        <f>+J28+L28</f>
        <v>0</v>
      </c>
      <c r="I28" s="34">
        <f>IF(H28=0,0,IF(D28=0,0,H28/D28))</f>
        <v>0</v>
      </c>
      <c r="J28" s="119"/>
      <c r="K28" s="37">
        <f>IF(J28=0,0,IF(H28=0,0,J28/H28))</f>
        <v>0</v>
      </c>
      <c r="L28" s="117"/>
      <c r="M28" s="38">
        <f>IF(L28=0,0,IF(H28=0,0,L28/H28))</f>
        <v>0</v>
      </c>
      <c r="N28" s="117"/>
      <c r="O28" s="38">
        <f>IF(N28=0,0,IF(C28=0,0,N28/C28))</f>
        <v>0</v>
      </c>
    </row>
    <row r="29" spans="1:15" s="30" customFormat="1" ht="14.25" thickBot="1" thickTop="1">
      <c r="A29" s="56" t="s">
        <v>7</v>
      </c>
      <c r="B29" s="77" t="s">
        <v>15</v>
      </c>
      <c r="C29" s="22">
        <f>SUM(C30:C51)</f>
        <v>1030201.1841038041</v>
      </c>
      <c r="D29" s="22">
        <f>SUM(D30:D51)</f>
        <v>609633.5</v>
      </c>
      <c r="E29" s="23">
        <f t="shared" si="0"/>
        <v>0.5917615990029504</v>
      </c>
      <c r="F29" s="122">
        <f>SUM(F30:F51)</f>
        <v>516379.36</v>
      </c>
      <c r="G29" s="23">
        <f t="shared" si="2"/>
        <v>0.847032454745351</v>
      </c>
      <c r="H29" s="25">
        <f>SUM(H30:H51)</f>
        <v>93254.14</v>
      </c>
      <c r="I29" s="26">
        <f t="shared" si="3"/>
        <v>0.1529675452546489</v>
      </c>
      <c r="J29" s="120">
        <f>SUM(J30:J51)</f>
        <v>65277.898</v>
      </c>
      <c r="K29" s="28">
        <f t="shared" si="4"/>
        <v>0.7000000000000001</v>
      </c>
      <c r="L29" s="118">
        <f>SUM(L30:L51)</f>
        <v>27976.242000000002</v>
      </c>
      <c r="M29" s="23">
        <f t="shared" si="5"/>
        <v>0.30000000000000004</v>
      </c>
      <c r="N29" s="118">
        <f>SUM(N30:N51)</f>
        <v>420567.684103804</v>
      </c>
      <c r="O29" s="23">
        <f t="shared" si="1"/>
        <v>0.4082384009970495</v>
      </c>
    </row>
    <row r="30" spans="1:15" s="36" customFormat="1" ht="45.75" thickTop="1">
      <c r="A30" s="82" t="s">
        <v>87</v>
      </c>
      <c r="B30" s="83" t="s">
        <v>116</v>
      </c>
      <c r="C30" s="129">
        <f aca="true" t="shared" si="10" ref="C30:C51">+D30+N30</f>
        <v>30000</v>
      </c>
      <c r="D30" s="31">
        <f>+F30+H30</f>
        <v>19500</v>
      </c>
      <c r="E30" s="32">
        <f t="shared" si="0"/>
        <v>0.65</v>
      </c>
      <c r="F30" s="121">
        <v>18720</v>
      </c>
      <c r="G30" s="32">
        <f t="shared" si="2"/>
        <v>0.96</v>
      </c>
      <c r="H30" s="33">
        <f>+J30+L30</f>
        <v>780</v>
      </c>
      <c r="I30" s="34">
        <f t="shared" si="3"/>
        <v>0.04</v>
      </c>
      <c r="J30" s="119">
        <v>546</v>
      </c>
      <c r="K30" s="35">
        <f t="shared" si="4"/>
        <v>0.7</v>
      </c>
      <c r="L30" s="117">
        <v>234</v>
      </c>
      <c r="M30" s="32">
        <f t="shared" si="5"/>
        <v>0.3</v>
      </c>
      <c r="N30" s="117">
        <v>10500</v>
      </c>
      <c r="O30" s="32">
        <f t="shared" si="1"/>
        <v>0.35</v>
      </c>
    </row>
    <row r="31" spans="1:15" s="36" customFormat="1" ht="45">
      <c r="A31" s="82" t="s">
        <v>88</v>
      </c>
      <c r="B31" s="83" t="s">
        <v>117</v>
      </c>
      <c r="C31" s="79">
        <f t="shared" si="10"/>
        <v>25000</v>
      </c>
      <c r="D31" s="31">
        <f>+F31+H31</f>
        <v>16250</v>
      </c>
      <c r="E31" s="32">
        <f t="shared" si="0"/>
        <v>0.65</v>
      </c>
      <c r="F31" s="121">
        <v>15600</v>
      </c>
      <c r="G31" s="32">
        <f t="shared" si="2"/>
        <v>0.96</v>
      </c>
      <c r="H31" s="33">
        <f>+J31+L31</f>
        <v>650</v>
      </c>
      <c r="I31" s="34">
        <f t="shared" si="3"/>
        <v>0.04</v>
      </c>
      <c r="J31" s="119">
        <v>455</v>
      </c>
      <c r="K31" s="37">
        <f t="shared" si="4"/>
        <v>0.7</v>
      </c>
      <c r="L31" s="117">
        <v>195</v>
      </c>
      <c r="M31" s="38">
        <f t="shared" si="5"/>
        <v>0.3</v>
      </c>
      <c r="N31" s="117">
        <v>8750</v>
      </c>
      <c r="O31" s="38">
        <f t="shared" si="1"/>
        <v>0.35</v>
      </c>
    </row>
    <row r="32" spans="1:15" s="36" customFormat="1" ht="33.75">
      <c r="A32" s="82" t="s">
        <v>89</v>
      </c>
      <c r="B32" s="83" t="s">
        <v>103</v>
      </c>
      <c r="C32" s="79">
        <f t="shared" si="10"/>
        <v>260000</v>
      </c>
      <c r="D32" s="31">
        <f>+F32+H32</f>
        <v>260000</v>
      </c>
      <c r="E32" s="32">
        <f t="shared" si="0"/>
        <v>1</v>
      </c>
      <c r="F32" s="121">
        <v>195000</v>
      </c>
      <c r="G32" s="32">
        <f t="shared" si="2"/>
        <v>0.75</v>
      </c>
      <c r="H32" s="33">
        <f>+J32+L32</f>
        <v>65000</v>
      </c>
      <c r="I32" s="34">
        <f t="shared" si="3"/>
        <v>0.25</v>
      </c>
      <c r="J32" s="119">
        <v>45500</v>
      </c>
      <c r="K32" s="37">
        <f t="shared" si="4"/>
        <v>0.7</v>
      </c>
      <c r="L32" s="117">
        <v>19500</v>
      </c>
      <c r="M32" s="38">
        <f t="shared" si="5"/>
        <v>0.3</v>
      </c>
      <c r="N32" s="117">
        <v>0</v>
      </c>
      <c r="O32" s="38">
        <f t="shared" si="1"/>
        <v>0</v>
      </c>
    </row>
    <row r="33" spans="1:15" s="36" customFormat="1" ht="33.75">
      <c r="A33" s="82" t="s">
        <v>90</v>
      </c>
      <c r="B33" s="83" t="s">
        <v>104</v>
      </c>
      <c r="C33" s="79">
        <f t="shared" si="10"/>
        <v>310000.62000123993</v>
      </c>
      <c r="D33" s="31">
        <f>+F33+H33</f>
        <v>50000</v>
      </c>
      <c r="E33" s="32">
        <f t="shared" si="0"/>
        <v>0.16129000000000004</v>
      </c>
      <c r="F33" s="121">
        <v>48000</v>
      </c>
      <c r="G33" s="32">
        <f t="shared" si="2"/>
        <v>0.96</v>
      </c>
      <c r="H33" s="33">
        <f>+J33+L33</f>
        <v>2000.0000000000007</v>
      </c>
      <c r="I33" s="34">
        <f t="shared" si="3"/>
        <v>0.040000000000000015</v>
      </c>
      <c r="J33" s="119">
        <v>1400</v>
      </c>
      <c r="K33" s="37">
        <f t="shared" si="4"/>
        <v>0.6999999999999997</v>
      </c>
      <c r="L33" s="117">
        <v>600.0000000000007</v>
      </c>
      <c r="M33" s="38">
        <f t="shared" si="5"/>
        <v>0.30000000000000027</v>
      </c>
      <c r="N33" s="117">
        <v>260000.62000123993</v>
      </c>
      <c r="O33" s="38">
        <f t="shared" si="1"/>
        <v>0.83871</v>
      </c>
    </row>
    <row r="34" spans="1:15" s="36" customFormat="1" ht="45">
      <c r="A34" s="82" t="s">
        <v>91</v>
      </c>
      <c r="B34" s="83" t="s">
        <v>118</v>
      </c>
      <c r="C34" s="79">
        <f t="shared" si="10"/>
        <v>25000</v>
      </c>
      <c r="D34" s="31">
        <f>+F34+H34</f>
        <v>16250</v>
      </c>
      <c r="E34" s="32">
        <f t="shared" si="0"/>
        <v>0.65</v>
      </c>
      <c r="F34" s="121">
        <v>15600</v>
      </c>
      <c r="G34" s="32">
        <f t="shared" si="2"/>
        <v>0.96</v>
      </c>
      <c r="H34" s="33">
        <f>+J34+L34</f>
        <v>650</v>
      </c>
      <c r="I34" s="34">
        <f t="shared" si="3"/>
        <v>0.04</v>
      </c>
      <c r="J34" s="119">
        <v>455</v>
      </c>
      <c r="K34" s="37">
        <f t="shared" si="4"/>
        <v>0.7</v>
      </c>
      <c r="L34" s="117">
        <v>195</v>
      </c>
      <c r="M34" s="38">
        <f t="shared" si="5"/>
        <v>0.3</v>
      </c>
      <c r="N34" s="117">
        <v>8750</v>
      </c>
      <c r="O34" s="38">
        <f t="shared" si="1"/>
        <v>0.35</v>
      </c>
    </row>
    <row r="35" spans="1:15" s="36" customFormat="1" ht="33.75">
      <c r="A35" s="82" t="s">
        <v>36</v>
      </c>
      <c r="B35" s="83" t="s">
        <v>105</v>
      </c>
      <c r="C35" s="79">
        <f t="shared" si="10"/>
        <v>70000</v>
      </c>
      <c r="D35" s="31">
        <f aca="true" t="shared" si="11" ref="D35:D51">+F35+H35</f>
        <v>45500</v>
      </c>
      <c r="E35" s="32">
        <f t="shared" si="0"/>
        <v>0.65</v>
      </c>
      <c r="F35" s="121">
        <v>43680</v>
      </c>
      <c r="G35" s="32">
        <f t="shared" si="2"/>
        <v>0.96</v>
      </c>
      <c r="H35" s="33">
        <f aca="true" t="shared" si="12" ref="H35:H51">+J35+L35</f>
        <v>1820.0000000000005</v>
      </c>
      <c r="I35" s="34">
        <f t="shared" si="3"/>
        <v>0.04000000000000001</v>
      </c>
      <c r="J35" s="119">
        <v>1274</v>
      </c>
      <c r="K35" s="37">
        <f t="shared" si="4"/>
        <v>0.6999999999999998</v>
      </c>
      <c r="L35" s="117">
        <v>546.0000000000006</v>
      </c>
      <c r="M35" s="38">
        <f t="shared" si="5"/>
        <v>0.3000000000000002</v>
      </c>
      <c r="N35" s="117">
        <v>24500</v>
      </c>
      <c r="O35" s="38">
        <f t="shared" si="1"/>
        <v>0.35</v>
      </c>
    </row>
    <row r="36" spans="1:15" s="36" customFormat="1" ht="45">
      <c r="A36" s="82" t="s">
        <v>37</v>
      </c>
      <c r="B36" s="83" t="s">
        <v>119</v>
      </c>
      <c r="C36" s="79">
        <f t="shared" si="10"/>
        <v>69671.33333333333</v>
      </c>
      <c r="D36" s="31">
        <f t="shared" si="11"/>
        <v>52253.5</v>
      </c>
      <c r="E36" s="32">
        <f t="shared" si="0"/>
        <v>0.75</v>
      </c>
      <c r="F36" s="121">
        <v>50163.36</v>
      </c>
      <c r="G36" s="32">
        <f t="shared" si="2"/>
        <v>0.96</v>
      </c>
      <c r="H36" s="33">
        <f t="shared" si="12"/>
        <v>2090.1400000000017</v>
      </c>
      <c r="I36" s="34">
        <f t="shared" si="3"/>
        <v>0.040000000000000036</v>
      </c>
      <c r="J36" s="119">
        <v>1463.098000000001</v>
      </c>
      <c r="K36" s="37">
        <f t="shared" si="4"/>
        <v>0.7</v>
      </c>
      <c r="L36" s="117">
        <v>627.0420000000006</v>
      </c>
      <c r="M36" s="38">
        <f t="shared" si="5"/>
        <v>0.30000000000000004</v>
      </c>
      <c r="N36" s="117">
        <v>17417.83333333333</v>
      </c>
      <c r="O36" s="38">
        <f t="shared" si="1"/>
        <v>0.24999999999999994</v>
      </c>
    </row>
    <row r="37" spans="1:15" s="36" customFormat="1" ht="45">
      <c r="A37" s="82" t="s">
        <v>38</v>
      </c>
      <c r="B37" s="83" t="s">
        <v>106</v>
      </c>
      <c r="C37" s="79">
        <f t="shared" si="10"/>
        <v>109760</v>
      </c>
      <c r="D37" s="31">
        <f t="shared" si="11"/>
        <v>54880</v>
      </c>
      <c r="E37" s="32">
        <f t="shared" si="0"/>
        <v>0.5</v>
      </c>
      <c r="F37" s="121">
        <v>38416</v>
      </c>
      <c r="G37" s="32">
        <f t="shared" si="2"/>
        <v>0.7</v>
      </c>
      <c r="H37" s="33">
        <f t="shared" si="12"/>
        <v>16464</v>
      </c>
      <c r="I37" s="34">
        <f t="shared" si="3"/>
        <v>0.3</v>
      </c>
      <c r="J37" s="119">
        <v>11524.8</v>
      </c>
      <c r="K37" s="37">
        <f t="shared" si="4"/>
        <v>0.7</v>
      </c>
      <c r="L37" s="117">
        <v>4939.2</v>
      </c>
      <c r="M37" s="38">
        <f t="shared" si="5"/>
        <v>0.3</v>
      </c>
      <c r="N37" s="117">
        <v>54880</v>
      </c>
      <c r="O37" s="38">
        <f t="shared" si="1"/>
        <v>0.5</v>
      </c>
    </row>
    <row r="38" spans="1:15" s="36" customFormat="1" ht="33.75">
      <c r="A38" s="82" t="s">
        <v>39</v>
      </c>
      <c r="B38" s="83" t="s">
        <v>120</v>
      </c>
      <c r="C38" s="79">
        <f t="shared" si="10"/>
        <v>100000</v>
      </c>
      <c r="D38" s="31">
        <f t="shared" si="11"/>
        <v>75000</v>
      </c>
      <c r="E38" s="32">
        <f t="shared" si="0"/>
        <v>0.75</v>
      </c>
      <c r="F38" s="121">
        <v>72000</v>
      </c>
      <c r="G38" s="32">
        <f t="shared" si="2"/>
        <v>0.96</v>
      </c>
      <c r="H38" s="33">
        <f t="shared" si="12"/>
        <v>3000.000000000001</v>
      </c>
      <c r="I38" s="34">
        <f t="shared" si="3"/>
        <v>0.040000000000000015</v>
      </c>
      <c r="J38" s="119">
        <v>2100</v>
      </c>
      <c r="K38" s="37">
        <f t="shared" si="4"/>
        <v>0.6999999999999997</v>
      </c>
      <c r="L38" s="117">
        <v>900.0000000000009</v>
      </c>
      <c r="M38" s="38">
        <f t="shared" si="5"/>
        <v>0.3000000000000002</v>
      </c>
      <c r="N38" s="117">
        <v>25000</v>
      </c>
      <c r="O38" s="38">
        <f t="shared" si="1"/>
        <v>0.25</v>
      </c>
    </row>
    <row r="39" spans="1:15" s="36" customFormat="1" ht="34.5" thickBot="1">
      <c r="A39" s="82" t="s">
        <v>40</v>
      </c>
      <c r="B39" s="83" t="s">
        <v>121</v>
      </c>
      <c r="C39" s="79">
        <f t="shared" si="10"/>
        <v>30769.23076923077</v>
      </c>
      <c r="D39" s="31">
        <f t="shared" si="11"/>
        <v>20000</v>
      </c>
      <c r="E39" s="32">
        <f t="shared" si="0"/>
        <v>0.65</v>
      </c>
      <c r="F39" s="121">
        <v>19200</v>
      </c>
      <c r="G39" s="32">
        <f t="shared" si="2"/>
        <v>0.96</v>
      </c>
      <c r="H39" s="33">
        <f t="shared" si="12"/>
        <v>800</v>
      </c>
      <c r="I39" s="34">
        <f t="shared" si="3"/>
        <v>0.04</v>
      </c>
      <c r="J39" s="119">
        <v>560</v>
      </c>
      <c r="K39" s="37">
        <f t="shared" si="4"/>
        <v>0.7</v>
      </c>
      <c r="L39" s="117">
        <v>240</v>
      </c>
      <c r="M39" s="38">
        <f t="shared" si="5"/>
        <v>0.3</v>
      </c>
      <c r="N39" s="117">
        <v>10769.23076923077</v>
      </c>
      <c r="O39" s="38">
        <f t="shared" si="1"/>
        <v>0.35000000000000003</v>
      </c>
    </row>
    <row r="40" spans="1:15" s="36" customFormat="1" ht="12" hidden="1" thickBot="1">
      <c r="A40" s="80"/>
      <c r="B40" s="124"/>
      <c r="C40" s="79">
        <f t="shared" si="10"/>
        <v>0</v>
      </c>
      <c r="D40" s="31">
        <f t="shared" si="11"/>
        <v>0</v>
      </c>
      <c r="E40" s="32">
        <f t="shared" si="0"/>
        <v>0</v>
      </c>
      <c r="F40" s="121"/>
      <c r="G40" s="32">
        <f t="shared" si="2"/>
        <v>0</v>
      </c>
      <c r="H40" s="33">
        <f t="shared" si="12"/>
        <v>0</v>
      </c>
      <c r="I40" s="34">
        <f t="shared" si="3"/>
        <v>0</v>
      </c>
      <c r="J40" s="119"/>
      <c r="K40" s="37">
        <f t="shared" si="4"/>
        <v>0</v>
      </c>
      <c r="L40" s="117"/>
      <c r="M40" s="38">
        <f t="shared" si="5"/>
        <v>0</v>
      </c>
      <c r="N40" s="117"/>
      <c r="O40" s="38">
        <f t="shared" si="1"/>
        <v>0</v>
      </c>
    </row>
    <row r="41" spans="1:15" s="36" customFormat="1" ht="12" hidden="1" thickBot="1">
      <c r="A41" s="80"/>
      <c r="B41" s="124"/>
      <c r="C41" s="79">
        <f t="shared" si="10"/>
        <v>0</v>
      </c>
      <c r="D41" s="31">
        <f t="shared" si="11"/>
        <v>0</v>
      </c>
      <c r="E41" s="32">
        <f t="shared" si="0"/>
        <v>0</v>
      </c>
      <c r="F41" s="121"/>
      <c r="G41" s="32">
        <f t="shared" si="2"/>
        <v>0</v>
      </c>
      <c r="H41" s="33">
        <f t="shared" si="12"/>
        <v>0</v>
      </c>
      <c r="I41" s="34">
        <f t="shared" si="3"/>
        <v>0</v>
      </c>
      <c r="J41" s="119"/>
      <c r="K41" s="37">
        <f t="shared" si="4"/>
        <v>0</v>
      </c>
      <c r="L41" s="117"/>
      <c r="M41" s="38">
        <f t="shared" si="5"/>
        <v>0</v>
      </c>
      <c r="N41" s="117"/>
      <c r="O41" s="38">
        <f t="shared" si="1"/>
        <v>0</v>
      </c>
    </row>
    <row r="42" spans="1:15" s="36" customFormat="1" ht="12" hidden="1" thickBot="1">
      <c r="A42" s="80"/>
      <c r="B42" s="124"/>
      <c r="C42" s="79">
        <f t="shared" si="10"/>
        <v>0</v>
      </c>
      <c r="D42" s="31">
        <f t="shared" si="11"/>
        <v>0</v>
      </c>
      <c r="E42" s="32">
        <f t="shared" si="0"/>
        <v>0</v>
      </c>
      <c r="F42" s="121"/>
      <c r="G42" s="32">
        <f t="shared" si="2"/>
        <v>0</v>
      </c>
      <c r="H42" s="33">
        <f t="shared" si="12"/>
        <v>0</v>
      </c>
      <c r="I42" s="34">
        <f t="shared" si="3"/>
        <v>0</v>
      </c>
      <c r="J42" s="119"/>
      <c r="K42" s="37">
        <f t="shared" si="4"/>
        <v>0</v>
      </c>
      <c r="L42" s="117"/>
      <c r="M42" s="38">
        <f t="shared" si="5"/>
        <v>0</v>
      </c>
      <c r="N42" s="117"/>
      <c r="O42" s="38">
        <f t="shared" si="1"/>
        <v>0</v>
      </c>
    </row>
    <row r="43" spans="1:15" s="36" customFormat="1" ht="12" hidden="1" thickBot="1">
      <c r="A43" s="80"/>
      <c r="B43" s="125"/>
      <c r="C43" s="79">
        <f t="shared" si="10"/>
        <v>0</v>
      </c>
      <c r="D43" s="31">
        <f t="shared" si="11"/>
        <v>0</v>
      </c>
      <c r="E43" s="32">
        <f t="shared" si="0"/>
        <v>0</v>
      </c>
      <c r="F43" s="121"/>
      <c r="G43" s="32">
        <f t="shared" si="2"/>
        <v>0</v>
      </c>
      <c r="H43" s="33">
        <f t="shared" si="12"/>
        <v>0</v>
      </c>
      <c r="I43" s="34">
        <f t="shared" si="3"/>
        <v>0</v>
      </c>
      <c r="J43" s="119"/>
      <c r="K43" s="37">
        <f t="shared" si="4"/>
        <v>0</v>
      </c>
      <c r="L43" s="117"/>
      <c r="M43" s="38">
        <f t="shared" si="5"/>
        <v>0</v>
      </c>
      <c r="N43" s="117"/>
      <c r="O43" s="38">
        <f t="shared" si="1"/>
        <v>0</v>
      </c>
    </row>
    <row r="44" spans="1:15" s="36" customFormat="1" ht="12" hidden="1" thickBot="1">
      <c r="A44" s="80"/>
      <c r="B44" s="124"/>
      <c r="C44" s="79">
        <f t="shared" si="10"/>
        <v>0</v>
      </c>
      <c r="D44" s="31">
        <f t="shared" si="11"/>
        <v>0</v>
      </c>
      <c r="E44" s="32">
        <f t="shared" si="0"/>
        <v>0</v>
      </c>
      <c r="F44" s="121"/>
      <c r="G44" s="32">
        <f t="shared" si="2"/>
        <v>0</v>
      </c>
      <c r="H44" s="33">
        <f t="shared" si="12"/>
        <v>0</v>
      </c>
      <c r="I44" s="34">
        <f t="shared" si="3"/>
        <v>0</v>
      </c>
      <c r="J44" s="119"/>
      <c r="K44" s="37">
        <f t="shared" si="4"/>
        <v>0</v>
      </c>
      <c r="L44" s="117"/>
      <c r="M44" s="38">
        <f t="shared" si="5"/>
        <v>0</v>
      </c>
      <c r="N44" s="117"/>
      <c r="O44" s="38">
        <f t="shared" si="1"/>
        <v>0</v>
      </c>
    </row>
    <row r="45" spans="1:15" s="36" customFormat="1" ht="12" hidden="1" thickBot="1">
      <c r="A45" s="80"/>
      <c r="B45" s="124"/>
      <c r="C45" s="79">
        <f t="shared" si="10"/>
        <v>0</v>
      </c>
      <c r="D45" s="31">
        <f t="shared" si="11"/>
        <v>0</v>
      </c>
      <c r="E45" s="32">
        <f t="shared" si="0"/>
        <v>0</v>
      </c>
      <c r="F45" s="121"/>
      <c r="G45" s="32">
        <f t="shared" si="2"/>
        <v>0</v>
      </c>
      <c r="H45" s="33">
        <f t="shared" si="12"/>
        <v>0</v>
      </c>
      <c r="I45" s="34">
        <f t="shared" si="3"/>
        <v>0</v>
      </c>
      <c r="J45" s="119"/>
      <c r="K45" s="37">
        <f t="shared" si="4"/>
        <v>0</v>
      </c>
      <c r="L45" s="117"/>
      <c r="M45" s="38">
        <f t="shared" si="5"/>
        <v>0</v>
      </c>
      <c r="N45" s="117"/>
      <c r="O45" s="38">
        <f t="shared" si="1"/>
        <v>0</v>
      </c>
    </row>
    <row r="46" spans="1:15" s="36" customFormat="1" ht="12" hidden="1" thickBot="1">
      <c r="A46" s="80"/>
      <c r="B46" s="124"/>
      <c r="C46" s="79">
        <f t="shared" si="10"/>
        <v>0</v>
      </c>
      <c r="D46" s="31">
        <f t="shared" si="11"/>
        <v>0</v>
      </c>
      <c r="E46" s="32">
        <f t="shared" si="0"/>
        <v>0</v>
      </c>
      <c r="F46" s="121"/>
      <c r="G46" s="32">
        <f t="shared" si="2"/>
        <v>0</v>
      </c>
      <c r="H46" s="33">
        <f t="shared" si="12"/>
        <v>0</v>
      </c>
      <c r="I46" s="34">
        <f t="shared" si="3"/>
        <v>0</v>
      </c>
      <c r="J46" s="119"/>
      <c r="K46" s="37">
        <f t="shared" si="4"/>
        <v>0</v>
      </c>
      <c r="L46" s="117"/>
      <c r="M46" s="38">
        <f t="shared" si="5"/>
        <v>0</v>
      </c>
      <c r="N46" s="117"/>
      <c r="O46" s="38">
        <f t="shared" si="1"/>
        <v>0</v>
      </c>
    </row>
    <row r="47" spans="1:15" s="36" customFormat="1" ht="12" hidden="1" thickBot="1">
      <c r="A47" s="80"/>
      <c r="B47" s="124"/>
      <c r="C47" s="79">
        <f t="shared" si="10"/>
        <v>0</v>
      </c>
      <c r="D47" s="31">
        <f t="shared" si="11"/>
        <v>0</v>
      </c>
      <c r="E47" s="32">
        <f t="shared" si="0"/>
        <v>0</v>
      </c>
      <c r="F47" s="121"/>
      <c r="G47" s="32">
        <f t="shared" si="2"/>
        <v>0</v>
      </c>
      <c r="H47" s="33">
        <f t="shared" si="12"/>
        <v>0</v>
      </c>
      <c r="I47" s="34">
        <f t="shared" si="3"/>
        <v>0</v>
      </c>
      <c r="J47" s="119"/>
      <c r="K47" s="37">
        <f t="shared" si="4"/>
        <v>0</v>
      </c>
      <c r="L47" s="117"/>
      <c r="M47" s="38">
        <f t="shared" si="5"/>
        <v>0</v>
      </c>
      <c r="N47" s="117"/>
      <c r="O47" s="38">
        <f t="shared" si="1"/>
        <v>0</v>
      </c>
    </row>
    <row r="48" spans="1:15" s="36" customFormat="1" ht="12" hidden="1" thickBot="1">
      <c r="A48" s="80"/>
      <c r="B48" s="126"/>
      <c r="C48" s="79">
        <f t="shared" si="10"/>
        <v>0</v>
      </c>
      <c r="D48" s="31">
        <f t="shared" si="11"/>
        <v>0</v>
      </c>
      <c r="E48" s="32">
        <f t="shared" si="0"/>
        <v>0</v>
      </c>
      <c r="F48" s="121"/>
      <c r="G48" s="32">
        <f t="shared" si="2"/>
        <v>0</v>
      </c>
      <c r="H48" s="33">
        <f t="shared" si="12"/>
        <v>0</v>
      </c>
      <c r="I48" s="34">
        <f t="shared" si="3"/>
        <v>0</v>
      </c>
      <c r="J48" s="119"/>
      <c r="K48" s="37">
        <f t="shared" si="4"/>
        <v>0</v>
      </c>
      <c r="L48" s="117"/>
      <c r="M48" s="38">
        <f t="shared" si="5"/>
        <v>0</v>
      </c>
      <c r="N48" s="117"/>
      <c r="O48" s="38">
        <f t="shared" si="1"/>
        <v>0</v>
      </c>
    </row>
    <row r="49" spans="1:15" s="36" customFormat="1" ht="12" hidden="1" thickBot="1">
      <c r="A49" s="80"/>
      <c r="B49" s="126"/>
      <c r="C49" s="79">
        <f t="shared" si="10"/>
        <v>0</v>
      </c>
      <c r="D49" s="31">
        <f t="shared" si="11"/>
        <v>0</v>
      </c>
      <c r="E49" s="32">
        <f t="shared" si="0"/>
        <v>0</v>
      </c>
      <c r="F49" s="121"/>
      <c r="G49" s="32">
        <f t="shared" si="2"/>
        <v>0</v>
      </c>
      <c r="H49" s="33">
        <f t="shared" si="12"/>
        <v>0</v>
      </c>
      <c r="I49" s="34">
        <f t="shared" si="3"/>
        <v>0</v>
      </c>
      <c r="J49" s="119"/>
      <c r="K49" s="37">
        <f t="shared" si="4"/>
        <v>0</v>
      </c>
      <c r="L49" s="117"/>
      <c r="M49" s="38">
        <f t="shared" si="5"/>
        <v>0</v>
      </c>
      <c r="N49" s="117"/>
      <c r="O49" s="38">
        <f t="shared" si="1"/>
        <v>0</v>
      </c>
    </row>
    <row r="50" spans="1:15" s="36" customFormat="1" ht="12" hidden="1" thickBot="1">
      <c r="A50" s="80"/>
      <c r="B50" s="127"/>
      <c r="C50" s="79">
        <f t="shared" si="10"/>
        <v>0</v>
      </c>
      <c r="D50" s="31">
        <f t="shared" si="11"/>
        <v>0</v>
      </c>
      <c r="E50" s="32">
        <f t="shared" si="0"/>
        <v>0</v>
      </c>
      <c r="F50" s="121"/>
      <c r="G50" s="32">
        <f t="shared" si="2"/>
        <v>0</v>
      </c>
      <c r="H50" s="33">
        <f t="shared" si="12"/>
        <v>0</v>
      </c>
      <c r="I50" s="34">
        <f t="shared" si="3"/>
        <v>0</v>
      </c>
      <c r="J50" s="119"/>
      <c r="K50" s="37">
        <f t="shared" si="4"/>
        <v>0</v>
      </c>
      <c r="L50" s="117"/>
      <c r="M50" s="38">
        <f t="shared" si="5"/>
        <v>0</v>
      </c>
      <c r="N50" s="117"/>
      <c r="O50" s="38">
        <f t="shared" si="1"/>
        <v>0</v>
      </c>
    </row>
    <row r="51" spans="1:15" s="36" customFormat="1" ht="12" hidden="1" thickBot="1">
      <c r="A51" s="80"/>
      <c r="B51" s="124"/>
      <c r="C51" s="79">
        <f t="shared" si="10"/>
        <v>0</v>
      </c>
      <c r="D51" s="31">
        <f t="shared" si="11"/>
        <v>0</v>
      </c>
      <c r="E51" s="32">
        <f t="shared" si="0"/>
        <v>0</v>
      </c>
      <c r="F51" s="121"/>
      <c r="G51" s="32">
        <f t="shared" si="2"/>
        <v>0</v>
      </c>
      <c r="H51" s="33">
        <f t="shared" si="12"/>
        <v>0</v>
      </c>
      <c r="I51" s="34">
        <f t="shared" si="3"/>
        <v>0</v>
      </c>
      <c r="J51" s="119"/>
      <c r="K51" s="37">
        <f t="shared" si="4"/>
        <v>0</v>
      </c>
      <c r="L51" s="117"/>
      <c r="M51" s="38">
        <f t="shared" si="5"/>
        <v>0</v>
      </c>
      <c r="N51" s="117"/>
      <c r="O51" s="38">
        <f t="shared" si="1"/>
        <v>0</v>
      </c>
    </row>
    <row r="52" spans="1:15" s="30" customFormat="1" ht="14.25" thickBot="1" thickTop="1">
      <c r="A52" s="56" t="s">
        <v>8</v>
      </c>
      <c r="B52" s="128" t="s">
        <v>16</v>
      </c>
      <c r="C52" s="130">
        <f>SUM(C53:C72)</f>
        <v>1465664.0981818181</v>
      </c>
      <c r="D52" s="22">
        <f>SUM(D53:D72)</f>
        <v>743741.14</v>
      </c>
      <c r="E52" s="23">
        <f aca="true" t="shared" si="13" ref="E52:E103">IF(D52=0,0,IF(C52=0,0,D52/C52))</f>
        <v>0.5074431044074995</v>
      </c>
      <c r="F52" s="122">
        <f>SUM(F53:F72)</f>
        <v>512818.798</v>
      </c>
      <c r="G52" s="23">
        <f t="shared" si="2"/>
        <v>0.6895124801083344</v>
      </c>
      <c r="H52" s="25">
        <f>SUM(H53:H72)</f>
        <v>230922.342</v>
      </c>
      <c r="I52" s="26">
        <f t="shared" si="3"/>
        <v>0.3104875198916655</v>
      </c>
      <c r="J52" s="120">
        <f>SUM(J53:J72)</f>
        <v>161645.6394</v>
      </c>
      <c r="K52" s="28">
        <f t="shared" si="4"/>
        <v>0.7</v>
      </c>
      <c r="L52" s="118">
        <f>SUM(L53:L72)</f>
        <v>69276.7026</v>
      </c>
      <c r="M52" s="23">
        <f t="shared" si="5"/>
        <v>0.3</v>
      </c>
      <c r="N52" s="118">
        <f>SUM(N53:N72)</f>
        <v>721922.9581818181</v>
      </c>
      <c r="O52" s="23">
        <f t="shared" si="1"/>
        <v>0.49255689559250043</v>
      </c>
    </row>
    <row r="53" spans="1:15" s="36" customFormat="1" ht="34.5" thickTop="1">
      <c r="A53" s="80" t="s">
        <v>9</v>
      </c>
      <c r="B53" s="84" t="s">
        <v>107</v>
      </c>
      <c r="C53" s="79">
        <f aca="true" t="shared" si="14" ref="C53:C72">+D53+N53</f>
        <v>60000</v>
      </c>
      <c r="D53" s="31">
        <f aca="true" t="shared" si="15" ref="D53:D72">+F53+H53</f>
        <v>30000</v>
      </c>
      <c r="E53" s="32">
        <f t="shared" si="13"/>
        <v>0.5</v>
      </c>
      <c r="F53" s="121">
        <v>21000</v>
      </c>
      <c r="G53" s="32">
        <f t="shared" si="2"/>
        <v>0.7</v>
      </c>
      <c r="H53" s="33">
        <f aca="true" t="shared" si="16" ref="H53:H72">+J53+L53</f>
        <v>9000</v>
      </c>
      <c r="I53" s="34">
        <f t="shared" si="3"/>
        <v>0.3</v>
      </c>
      <c r="J53" s="119">
        <v>6300</v>
      </c>
      <c r="K53" s="37">
        <f t="shared" si="4"/>
        <v>0.7</v>
      </c>
      <c r="L53" s="117">
        <v>2700</v>
      </c>
      <c r="M53" s="38">
        <f t="shared" si="5"/>
        <v>0.3</v>
      </c>
      <c r="N53" s="117">
        <v>30000</v>
      </c>
      <c r="O53" s="38">
        <f t="shared" si="1"/>
        <v>0.5</v>
      </c>
    </row>
    <row r="54" spans="1:15" s="36" customFormat="1" ht="45">
      <c r="A54" s="80" t="s">
        <v>74</v>
      </c>
      <c r="B54" s="84" t="s">
        <v>108</v>
      </c>
      <c r="C54" s="79">
        <f t="shared" si="14"/>
        <v>60000</v>
      </c>
      <c r="D54" s="31">
        <f t="shared" si="15"/>
        <v>30000</v>
      </c>
      <c r="E54" s="32">
        <f t="shared" si="13"/>
        <v>0.5</v>
      </c>
      <c r="F54" s="121">
        <v>21000</v>
      </c>
      <c r="G54" s="32">
        <f t="shared" si="2"/>
        <v>0.7</v>
      </c>
      <c r="H54" s="33">
        <f t="shared" si="16"/>
        <v>9000</v>
      </c>
      <c r="I54" s="34">
        <f t="shared" si="3"/>
        <v>0.3</v>
      </c>
      <c r="J54" s="119">
        <v>6300</v>
      </c>
      <c r="K54" s="37">
        <f t="shared" si="4"/>
        <v>0.7</v>
      </c>
      <c r="L54" s="117">
        <v>2700</v>
      </c>
      <c r="M54" s="38">
        <f t="shared" si="5"/>
        <v>0.3</v>
      </c>
      <c r="N54" s="117">
        <v>30000</v>
      </c>
      <c r="O54" s="38">
        <f t="shared" si="1"/>
        <v>0.5</v>
      </c>
    </row>
    <row r="55" spans="1:15" s="36" customFormat="1" ht="33.75">
      <c r="A55" s="80" t="s">
        <v>10</v>
      </c>
      <c r="B55" s="84" t="s">
        <v>109</v>
      </c>
      <c r="C55" s="79">
        <f t="shared" si="14"/>
        <v>881000</v>
      </c>
      <c r="D55" s="31">
        <f t="shared" si="15"/>
        <v>440500</v>
      </c>
      <c r="E55" s="32">
        <f t="shared" si="13"/>
        <v>0.5</v>
      </c>
      <c r="F55" s="121">
        <v>308350</v>
      </c>
      <c r="G55" s="32">
        <f t="shared" si="2"/>
        <v>0.7</v>
      </c>
      <c r="H55" s="33">
        <f t="shared" si="16"/>
        <v>132150</v>
      </c>
      <c r="I55" s="34">
        <f t="shared" si="3"/>
        <v>0.3</v>
      </c>
      <c r="J55" s="119">
        <v>92505</v>
      </c>
      <c r="K55" s="37">
        <f t="shared" si="4"/>
        <v>0.7</v>
      </c>
      <c r="L55" s="117">
        <v>39645</v>
      </c>
      <c r="M55" s="38">
        <f t="shared" si="5"/>
        <v>0.3</v>
      </c>
      <c r="N55" s="117">
        <v>440500</v>
      </c>
      <c r="O55" s="38">
        <f t="shared" si="1"/>
        <v>0.5</v>
      </c>
    </row>
    <row r="56" spans="1:15" s="36" customFormat="1" ht="33.75">
      <c r="A56" s="80" t="s">
        <v>92</v>
      </c>
      <c r="B56" s="84" t="s">
        <v>110</v>
      </c>
      <c r="C56" s="79">
        <f t="shared" si="14"/>
        <v>218181.81818181818</v>
      </c>
      <c r="D56" s="31">
        <f aca="true" t="shared" si="17" ref="D56:D65">+F56+H56</f>
        <v>120000</v>
      </c>
      <c r="E56" s="32">
        <f t="shared" si="13"/>
        <v>0.55</v>
      </c>
      <c r="F56" s="121">
        <v>76200</v>
      </c>
      <c r="G56" s="32">
        <f aca="true" t="shared" si="18" ref="G56:G65">IF(F56=0,0,IF(D56=0,0,F56/D56))</f>
        <v>0.635</v>
      </c>
      <c r="H56" s="33">
        <f t="shared" si="16"/>
        <v>43800</v>
      </c>
      <c r="I56" s="34">
        <f t="shared" si="3"/>
        <v>0.365</v>
      </c>
      <c r="J56" s="119">
        <v>30660</v>
      </c>
      <c r="K56" s="37">
        <f t="shared" si="4"/>
        <v>0.7</v>
      </c>
      <c r="L56" s="117">
        <v>13140</v>
      </c>
      <c r="M56" s="38">
        <f t="shared" si="5"/>
        <v>0.3</v>
      </c>
      <c r="N56" s="117">
        <v>98181.81818181818</v>
      </c>
      <c r="O56" s="38">
        <f t="shared" si="1"/>
        <v>0.45</v>
      </c>
    </row>
    <row r="57" spans="1:15" s="36" customFormat="1" ht="45">
      <c r="A57" s="80" t="s">
        <v>41</v>
      </c>
      <c r="B57" s="84" t="s">
        <v>111</v>
      </c>
      <c r="C57" s="79">
        <f t="shared" si="14"/>
        <v>200000</v>
      </c>
      <c r="D57" s="31">
        <f t="shared" si="17"/>
        <v>100000</v>
      </c>
      <c r="E57" s="32">
        <f t="shared" si="13"/>
        <v>0.5</v>
      </c>
      <c r="F57" s="121">
        <v>70000</v>
      </c>
      <c r="G57" s="32">
        <f t="shared" si="18"/>
        <v>0.7</v>
      </c>
      <c r="H57" s="33">
        <f t="shared" si="16"/>
        <v>30000</v>
      </c>
      <c r="I57" s="34">
        <f t="shared" si="3"/>
        <v>0.3</v>
      </c>
      <c r="J57" s="119">
        <v>21000</v>
      </c>
      <c r="K57" s="37">
        <f t="shared" si="4"/>
        <v>0.7</v>
      </c>
      <c r="L57" s="117">
        <v>9000</v>
      </c>
      <c r="M57" s="38">
        <f t="shared" si="5"/>
        <v>0.3</v>
      </c>
      <c r="N57" s="117">
        <v>100000</v>
      </c>
      <c r="O57" s="38">
        <f t="shared" si="1"/>
        <v>0.5</v>
      </c>
    </row>
    <row r="58" spans="1:15" s="36" customFormat="1" ht="33.75">
      <c r="A58" s="82" t="s">
        <v>42</v>
      </c>
      <c r="B58" s="84" t="s">
        <v>112</v>
      </c>
      <c r="C58" s="79">
        <f t="shared" si="14"/>
        <v>40000</v>
      </c>
      <c r="D58" s="31">
        <f t="shared" si="17"/>
        <v>20000</v>
      </c>
      <c r="E58" s="32">
        <f t="shared" si="13"/>
        <v>0.5</v>
      </c>
      <c r="F58" s="121">
        <v>14000</v>
      </c>
      <c r="G58" s="32">
        <f t="shared" si="18"/>
        <v>0.7</v>
      </c>
      <c r="H58" s="33">
        <f t="shared" si="16"/>
        <v>6000</v>
      </c>
      <c r="I58" s="34">
        <f t="shared" si="3"/>
        <v>0.3</v>
      </c>
      <c r="J58" s="119">
        <v>4200</v>
      </c>
      <c r="K58" s="37">
        <f t="shared" si="4"/>
        <v>0.7</v>
      </c>
      <c r="L58" s="117">
        <v>1800</v>
      </c>
      <c r="M58" s="38">
        <f t="shared" si="5"/>
        <v>0.3</v>
      </c>
      <c r="N58" s="117">
        <v>20000</v>
      </c>
      <c r="O58" s="38">
        <f t="shared" si="1"/>
        <v>0.5</v>
      </c>
    </row>
    <row r="59" spans="1:15" s="36" customFormat="1" ht="45.75" thickBot="1">
      <c r="A59" s="82" t="s">
        <v>43</v>
      </c>
      <c r="B59" s="84" t="s">
        <v>113</v>
      </c>
      <c r="C59" s="79">
        <f t="shared" si="14"/>
        <v>6482.28</v>
      </c>
      <c r="D59" s="31">
        <f t="shared" si="17"/>
        <v>3241.14</v>
      </c>
      <c r="E59" s="32">
        <f t="shared" si="13"/>
        <v>0.5</v>
      </c>
      <c r="F59" s="121">
        <v>2268.798</v>
      </c>
      <c r="G59" s="32">
        <f t="shared" si="18"/>
        <v>0.7</v>
      </c>
      <c r="H59" s="33">
        <f t="shared" si="16"/>
        <v>972.3420000000001</v>
      </c>
      <c r="I59" s="34">
        <f t="shared" si="3"/>
        <v>0.30000000000000004</v>
      </c>
      <c r="J59" s="119">
        <v>680.6394</v>
      </c>
      <c r="K59" s="37">
        <f t="shared" si="4"/>
        <v>0.7</v>
      </c>
      <c r="L59" s="117">
        <v>291.7026000000001</v>
      </c>
      <c r="M59" s="38">
        <f t="shared" si="5"/>
        <v>0.30000000000000004</v>
      </c>
      <c r="N59" s="117">
        <v>3241.14</v>
      </c>
      <c r="O59" s="38">
        <f t="shared" si="1"/>
        <v>0.5</v>
      </c>
    </row>
    <row r="60" spans="1:15" s="36" customFormat="1" ht="12" hidden="1" thickBot="1">
      <c r="A60" s="80"/>
      <c r="B60" s="88"/>
      <c r="C60" s="31">
        <f t="shared" si="14"/>
        <v>0</v>
      </c>
      <c r="D60" s="31">
        <f t="shared" si="17"/>
        <v>0</v>
      </c>
      <c r="E60" s="32">
        <f t="shared" si="13"/>
        <v>0</v>
      </c>
      <c r="F60" s="121"/>
      <c r="G60" s="32">
        <f t="shared" si="18"/>
        <v>0</v>
      </c>
      <c r="H60" s="33">
        <f t="shared" si="16"/>
        <v>0</v>
      </c>
      <c r="I60" s="34">
        <f t="shared" si="3"/>
        <v>0</v>
      </c>
      <c r="J60" s="119"/>
      <c r="K60" s="37">
        <f t="shared" si="4"/>
        <v>0</v>
      </c>
      <c r="L60" s="117"/>
      <c r="M60" s="38">
        <f t="shared" si="5"/>
        <v>0</v>
      </c>
      <c r="N60" s="117"/>
      <c r="O60" s="38">
        <f t="shared" si="1"/>
        <v>0</v>
      </c>
    </row>
    <row r="61" spans="1:15" s="36" customFormat="1" ht="12" hidden="1" thickBot="1">
      <c r="A61" s="80"/>
      <c r="B61" s="88"/>
      <c r="C61" s="31">
        <f t="shared" si="14"/>
        <v>0</v>
      </c>
      <c r="D61" s="31">
        <f t="shared" si="17"/>
        <v>0</v>
      </c>
      <c r="E61" s="32">
        <f t="shared" si="13"/>
        <v>0</v>
      </c>
      <c r="F61" s="121"/>
      <c r="G61" s="32">
        <f t="shared" si="18"/>
        <v>0</v>
      </c>
      <c r="H61" s="33">
        <f t="shared" si="16"/>
        <v>0</v>
      </c>
      <c r="I61" s="34">
        <f t="shared" si="3"/>
        <v>0</v>
      </c>
      <c r="J61" s="119"/>
      <c r="K61" s="37">
        <f t="shared" si="4"/>
        <v>0</v>
      </c>
      <c r="L61" s="117"/>
      <c r="M61" s="38">
        <f t="shared" si="5"/>
        <v>0</v>
      </c>
      <c r="N61" s="117"/>
      <c r="O61" s="38">
        <f t="shared" si="1"/>
        <v>0</v>
      </c>
    </row>
    <row r="62" spans="1:15" s="36" customFormat="1" ht="12" hidden="1" thickBot="1">
      <c r="A62" s="80"/>
      <c r="B62" s="88"/>
      <c r="C62" s="31">
        <f t="shared" si="14"/>
        <v>0</v>
      </c>
      <c r="D62" s="31">
        <f t="shared" si="17"/>
        <v>0</v>
      </c>
      <c r="E62" s="32">
        <f t="shared" si="13"/>
        <v>0</v>
      </c>
      <c r="F62" s="121"/>
      <c r="G62" s="32">
        <f t="shared" si="18"/>
        <v>0</v>
      </c>
      <c r="H62" s="33">
        <f t="shared" si="16"/>
        <v>0</v>
      </c>
      <c r="I62" s="34">
        <f t="shared" si="3"/>
        <v>0</v>
      </c>
      <c r="J62" s="119"/>
      <c r="K62" s="37">
        <f t="shared" si="4"/>
        <v>0</v>
      </c>
      <c r="L62" s="117"/>
      <c r="M62" s="38">
        <f t="shared" si="5"/>
        <v>0</v>
      </c>
      <c r="N62" s="117"/>
      <c r="O62" s="38">
        <f t="shared" si="1"/>
        <v>0</v>
      </c>
    </row>
    <row r="63" spans="1:15" s="36" customFormat="1" ht="12" hidden="1" thickBot="1">
      <c r="A63" s="80"/>
      <c r="B63" s="88"/>
      <c r="C63" s="31">
        <f t="shared" si="14"/>
        <v>0</v>
      </c>
      <c r="D63" s="31">
        <f t="shared" si="17"/>
        <v>0</v>
      </c>
      <c r="E63" s="32">
        <f t="shared" si="13"/>
        <v>0</v>
      </c>
      <c r="F63" s="121"/>
      <c r="G63" s="32">
        <f t="shared" si="18"/>
        <v>0</v>
      </c>
      <c r="H63" s="33">
        <f t="shared" si="16"/>
        <v>0</v>
      </c>
      <c r="I63" s="34">
        <f t="shared" si="3"/>
        <v>0</v>
      </c>
      <c r="J63" s="119"/>
      <c r="K63" s="37">
        <f t="shared" si="4"/>
        <v>0</v>
      </c>
      <c r="L63" s="117"/>
      <c r="M63" s="38">
        <f t="shared" si="5"/>
        <v>0</v>
      </c>
      <c r="N63" s="117"/>
      <c r="O63" s="38">
        <f t="shared" si="1"/>
        <v>0</v>
      </c>
    </row>
    <row r="64" spans="1:15" s="36" customFormat="1" ht="12" hidden="1" thickBot="1">
      <c r="A64" s="80"/>
      <c r="B64" s="88"/>
      <c r="C64" s="31">
        <f t="shared" si="14"/>
        <v>0</v>
      </c>
      <c r="D64" s="31">
        <f t="shared" si="17"/>
        <v>0</v>
      </c>
      <c r="E64" s="32">
        <f t="shared" si="13"/>
        <v>0</v>
      </c>
      <c r="F64" s="121"/>
      <c r="G64" s="32">
        <f t="shared" si="18"/>
        <v>0</v>
      </c>
      <c r="H64" s="33">
        <f t="shared" si="16"/>
        <v>0</v>
      </c>
      <c r="I64" s="34">
        <f t="shared" si="3"/>
        <v>0</v>
      </c>
      <c r="J64" s="119"/>
      <c r="K64" s="37">
        <f t="shared" si="4"/>
        <v>0</v>
      </c>
      <c r="L64" s="117"/>
      <c r="M64" s="38">
        <f t="shared" si="5"/>
        <v>0</v>
      </c>
      <c r="N64" s="117"/>
      <c r="O64" s="38">
        <f t="shared" si="1"/>
        <v>0</v>
      </c>
    </row>
    <row r="65" spans="1:15" s="36" customFormat="1" ht="12" hidden="1" thickBot="1">
      <c r="A65" s="80"/>
      <c r="B65" s="87"/>
      <c r="C65" s="31">
        <f t="shared" si="14"/>
        <v>0</v>
      </c>
      <c r="D65" s="31">
        <f t="shared" si="17"/>
        <v>0</v>
      </c>
      <c r="E65" s="32">
        <f t="shared" si="13"/>
        <v>0</v>
      </c>
      <c r="F65" s="121"/>
      <c r="G65" s="32">
        <f t="shared" si="18"/>
        <v>0</v>
      </c>
      <c r="H65" s="33">
        <f t="shared" si="16"/>
        <v>0</v>
      </c>
      <c r="I65" s="34">
        <f t="shared" si="3"/>
        <v>0</v>
      </c>
      <c r="J65" s="119"/>
      <c r="K65" s="37">
        <f t="shared" si="4"/>
        <v>0</v>
      </c>
      <c r="L65" s="117"/>
      <c r="M65" s="38">
        <f t="shared" si="5"/>
        <v>0</v>
      </c>
      <c r="N65" s="117"/>
      <c r="O65" s="38">
        <f t="shared" si="1"/>
        <v>0</v>
      </c>
    </row>
    <row r="66" spans="1:15" s="36" customFormat="1" ht="12" hidden="1" thickBot="1">
      <c r="A66" s="80"/>
      <c r="B66" s="85"/>
      <c r="C66" s="31">
        <f t="shared" si="14"/>
        <v>0</v>
      </c>
      <c r="D66" s="31">
        <f t="shared" si="15"/>
        <v>0</v>
      </c>
      <c r="E66" s="32">
        <f t="shared" si="13"/>
        <v>0</v>
      </c>
      <c r="F66" s="121"/>
      <c r="G66" s="32">
        <f t="shared" si="2"/>
        <v>0</v>
      </c>
      <c r="H66" s="33">
        <f t="shared" si="16"/>
        <v>0</v>
      </c>
      <c r="I66" s="34">
        <f t="shared" si="3"/>
        <v>0</v>
      </c>
      <c r="J66" s="119"/>
      <c r="K66" s="37">
        <f t="shared" si="4"/>
        <v>0</v>
      </c>
      <c r="L66" s="117"/>
      <c r="M66" s="38">
        <f t="shared" si="5"/>
        <v>0</v>
      </c>
      <c r="N66" s="117"/>
      <c r="O66" s="38">
        <f t="shared" si="1"/>
        <v>0</v>
      </c>
    </row>
    <row r="67" spans="1:15" s="36" customFormat="1" ht="12" hidden="1" thickBot="1">
      <c r="A67" s="80"/>
      <c r="B67" s="85"/>
      <c r="C67" s="31">
        <f t="shared" si="14"/>
        <v>0</v>
      </c>
      <c r="D67" s="31">
        <f t="shared" si="15"/>
        <v>0</v>
      </c>
      <c r="E67" s="32">
        <f t="shared" si="13"/>
        <v>0</v>
      </c>
      <c r="F67" s="121"/>
      <c r="G67" s="32">
        <f t="shared" si="2"/>
        <v>0</v>
      </c>
      <c r="H67" s="33">
        <f t="shared" si="16"/>
        <v>0</v>
      </c>
      <c r="I67" s="34">
        <f t="shared" si="3"/>
        <v>0</v>
      </c>
      <c r="J67" s="119"/>
      <c r="K67" s="37">
        <f t="shared" si="4"/>
        <v>0</v>
      </c>
      <c r="L67" s="117"/>
      <c r="M67" s="38">
        <f t="shared" si="5"/>
        <v>0</v>
      </c>
      <c r="N67" s="117"/>
      <c r="O67" s="38">
        <f t="shared" si="1"/>
        <v>0</v>
      </c>
    </row>
    <row r="68" spans="1:15" s="36" customFormat="1" ht="12" hidden="1" thickBot="1">
      <c r="A68" s="80"/>
      <c r="B68" s="85"/>
      <c r="C68" s="31">
        <f t="shared" si="14"/>
        <v>0</v>
      </c>
      <c r="D68" s="31">
        <f t="shared" si="15"/>
        <v>0</v>
      </c>
      <c r="E68" s="32">
        <f t="shared" si="13"/>
        <v>0</v>
      </c>
      <c r="F68" s="121"/>
      <c r="G68" s="32">
        <f t="shared" si="2"/>
        <v>0</v>
      </c>
      <c r="H68" s="33">
        <f t="shared" si="16"/>
        <v>0</v>
      </c>
      <c r="I68" s="34">
        <f t="shared" si="3"/>
        <v>0</v>
      </c>
      <c r="J68" s="119"/>
      <c r="K68" s="37">
        <f t="shared" si="4"/>
        <v>0</v>
      </c>
      <c r="L68" s="117"/>
      <c r="M68" s="38">
        <f t="shared" si="5"/>
        <v>0</v>
      </c>
      <c r="N68" s="117"/>
      <c r="O68" s="38">
        <f t="shared" si="1"/>
        <v>0</v>
      </c>
    </row>
    <row r="69" spans="1:15" s="36" customFormat="1" ht="12" hidden="1" thickBot="1">
      <c r="A69" s="80"/>
      <c r="B69" s="88"/>
      <c r="C69" s="31">
        <f t="shared" si="14"/>
        <v>0</v>
      </c>
      <c r="D69" s="31">
        <f t="shared" si="15"/>
        <v>0</v>
      </c>
      <c r="E69" s="32">
        <f t="shared" si="13"/>
        <v>0</v>
      </c>
      <c r="F69" s="121"/>
      <c r="G69" s="32">
        <f t="shared" si="2"/>
        <v>0</v>
      </c>
      <c r="H69" s="33">
        <f t="shared" si="16"/>
        <v>0</v>
      </c>
      <c r="I69" s="34">
        <f t="shared" si="3"/>
        <v>0</v>
      </c>
      <c r="J69" s="119"/>
      <c r="K69" s="37">
        <f t="shared" si="4"/>
        <v>0</v>
      </c>
      <c r="L69" s="117"/>
      <c r="M69" s="38">
        <f t="shared" si="5"/>
        <v>0</v>
      </c>
      <c r="N69" s="117"/>
      <c r="O69" s="38">
        <f t="shared" si="1"/>
        <v>0</v>
      </c>
    </row>
    <row r="70" spans="1:15" s="36" customFormat="1" ht="12" hidden="1" thickBot="1">
      <c r="A70" s="80"/>
      <c r="B70" s="85"/>
      <c r="C70" s="31">
        <f t="shared" si="14"/>
        <v>0</v>
      </c>
      <c r="D70" s="31">
        <f t="shared" si="15"/>
        <v>0</v>
      </c>
      <c r="E70" s="32">
        <f t="shared" si="13"/>
        <v>0</v>
      </c>
      <c r="F70" s="121"/>
      <c r="G70" s="32">
        <f t="shared" si="2"/>
        <v>0</v>
      </c>
      <c r="H70" s="33">
        <f t="shared" si="16"/>
        <v>0</v>
      </c>
      <c r="I70" s="34">
        <f t="shared" si="3"/>
        <v>0</v>
      </c>
      <c r="J70" s="119"/>
      <c r="K70" s="37">
        <f t="shared" si="4"/>
        <v>0</v>
      </c>
      <c r="L70" s="117"/>
      <c r="M70" s="38">
        <f t="shared" si="5"/>
        <v>0</v>
      </c>
      <c r="N70" s="117"/>
      <c r="O70" s="38">
        <f t="shared" si="1"/>
        <v>0</v>
      </c>
    </row>
    <row r="71" spans="1:15" s="36" customFormat="1" ht="12" hidden="1" thickBot="1">
      <c r="A71" s="80"/>
      <c r="B71" s="85"/>
      <c r="C71" s="31">
        <f t="shared" si="14"/>
        <v>0</v>
      </c>
      <c r="D71" s="31">
        <f t="shared" si="15"/>
        <v>0</v>
      </c>
      <c r="E71" s="32">
        <f t="shared" si="13"/>
        <v>0</v>
      </c>
      <c r="F71" s="121"/>
      <c r="G71" s="32">
        <f t="shared" si="2"/>
        <v>0</v>
      </c>
      <c r="H71" s="33">
        <f t="shared" si="16"/>
        <v>0</v>
      </c>
      <c r="I71" s="34">
        <f t="shared" si="3"/>
        <v>0</v>
      </c>
      <c r="J71" s="119"/>
      <c r="K71" s="37">
        <f t="shared" si="4"/>
        <v>0</v>
      </c>
      <c r="L71" s="117"/>
      <c r="M71" s="38">
        <f t="shared" si="5"/>
        <v>0</v>
      </c>
      <c r="N71" s="117"/>
      <c r="O71" s="38">
        <f t="shared" si="1"/>
        <v>0</v>
      </c>
    </row>
    <row r="72" spans="1:15" s="36" customFormat="1" ht="12" hidden="1" thickBot="1">
      <c r="A72" s="80"/>
      <c r="B72" s="85"/>
      <c r="C72" s="31">
        <f t="shared" si="14"/>
        <v>0</v>
      </c>
      <c r="D72" s="31">
        <f t="shared" si="15"/>
        <v>0</v>
      </c>
      <c r="E72" s="32">
        <f t="shared" si="13"/>
        <v>0</v>
      </c>
      <c r="F72" s="121"/>
      <c r="G72" s="32">
        <f t="shared" si="2"/>
        <v>0</v>
      </c>
      <c r="H72" s="33">
        <f t="shared" si="16"/>
        <v>0</v>
      </c>
      <c r="I72" s="34">
        <f t="shared" si="3"/>
        <v>0</v>
      </c>
      <c r="J72" s="119"/>
      <c r="K72" s="37">
        <f t="shared" si="4"/>
        <v>0</v>
      </c>
      <c r="L72" s="117"/>
      <c r="M72" s="38">
        <f t="shared" si="5"/>
        <v>0</v>
      </c>
      <c r="N72" s="117"/>
      <c r="O72" s="38">
        <f t="shared" si="1"/>
        <v>0</v>
      </c>
    </row>
    <row r="73" spans="1:15" s="30" customFormat="1" ht="14.25" thickBot="1" thickTop="1">
      <c r="A73" s="56" t="s">
        <v>11</v>
      </c>
      <c r="B73" s="39" t="s">
        <v>17</v>
      </c>
      <c r="C73" s="75">
        <f>SUM(C74:C83)</f>
        <v>240000</v>
      </c>
      <c r="D73" s="22">
        <f>SUM(D74:D83)</f>
        <v>163200</v>
      </c>
      <c r="E73" s="23">
        <f t="shared" si="13"/>
        <v>0.68</v>
      </c>
      <c r="F73" s="122">
        <f>SUM(F74:F83)</f>
        <v>119952</v>
      </c>
      <c r="G73" s="23">
        <f t="shared" si="2"/>
        <v>0.735</v>
      </c>
      <c r="H73" s="25">
        <f>SUM(H74:H83)</f>
        <v>43248</v>
      </c>
      <c r="I73" s="26">
        <f t="shared" si="3"/>
        <v>0.265</v>
      </c>
      <c r="J73" s="120">
        <f>SUM(J74:J83)</f>
        <v>30273.6</v>
      </c>
      <c r="K73" s="28">
        <f t="shared" si="4"/>
        <v>0.7</v>
      </c>
      <c r="L73" s="118">
        <f>SUM(L74:L83)</f>
        <v>12974.4</v>
      </c>
      <c r="M73" s="23">
        <f t="shared" si="5"/>
        <v>0.3</v>
      </c>
      <c r="N73" s="118">
        <f>SUM(N74:N83)</f>
        <v>76800</v>
      </c>
      <c r="O73" s="23">
        <f t="shared" si="1"/>
        <v>0.32</v>
      </c>
    </row>
    <row r="74" spans="1:15" s="36" customFormat="1" ht="69" thickBot="1" thickTop="1">
      <c r="A74" s="80" t="s">
        <v>13</v>
      </c>
      <c r="B74" s="86" t="s">
        <v>93</v>
      </c>
      <c r="C74" s="76">
        <f>+D74+N74</f>
        <v>240000</v>
      </c>
      <c r="D74" s="31">
        <f>+F74+H74</f>
        <v>163200</v>
      </c>
      <c r="E74" s="32">
        <f t="shared" si="13"/>
        <v>0.68</v>
      </c>
      <c r="F74" s="121">
        <v>119952</v>
      </c>
      <c r="G74" s="32">
        <f t="shared" si="2"/>
        <v>0.735</v>
      </c>
      <c r="H74" s="33">
        <f>+J74+L74</f>
        <v>43248</v>
      </c>
      <c r="I74" s="34">
        <f t="shared" si="3"/>
        <v>0.265</v>
      </c>
      <c r="J74" s="119">
        <v>30273.6</v>
      </c>
      <c r="K74" s="37">
        <f t="shared" si="4"/>
        <v>0.7</v>
      </c>
      <c r="L74" s="117">
        <v>12974.4</v>
      </c>
      <c r="M74" s="38">
        <f t="shared" si="5"/>
        <v>0.3</v>
      </c>
      <c r="N74" s="117">
        <v>76800</v>
      </c>
      <c r="O74" s="38">
        <f t="shared" si="1"/>
        <v>0.32</v>
      </c>
    </row>
    <row r="75" spans="1:15" s="36" customFormat="1" ht="12" hidden="1" thickBot="1">
      <c r="A75" s="80" t="s">
        <v>44</v>
      </c>
      <c r="B75" s="89"/>
      <c r="C75" s="31">
        <f aca="true" t="shared" si="19" ref="C75:C83">+D75+N75</f>
        <v>0</v>
      </c>
      <c r="D75" s="31">
        <f aca="true" t="shared" si="20" ref="D75:D83">+F75+H75</f>
        <v>0</v>
      </c>
      <c r="E75" s="32">
        <f t="shared" si="13"/>
        <v>0</v>
      </c>
      <c r="F75" s="121"/>
      <c r="G75" s="32">
        <f t="shared" si="2"/>
        <v>0</v>
      </c>
      <c r="H75" s="33">
        <f aca="true" t="shared" si="21" ref="H75:H83">+J75+L75</f>
        <v>0</v>
      </c>
      <c r="I75" s="34">
        <f t="shared" si="3"/>
        <v>0</v>
      </c>
      <c r="J75" s="119"/>
      <c r="K75" s="37">
        <f t="shared" si="4"/>
        <v>0</v>
      </c>
      <c r="L75" s="117"/>
      <c r="M75" s="38">
        <f t="shared" si="5"/>
        <v>0</v>
      </c>
      <c r="N75" s="117"/>
      <c r="O75" s="38">
        <f t="shared" si="1"/>
        <v>0</v>
      </c>
    </row>
    <row r="76" spans="1:15" s="36" customFormat="1" ht="11.25" customHeight="1" hidden="1">
      <c r="A76" s="80" t="s">
        <v>45</v>
      </c>
      <c r="B76" s="90"/>
      <c r="C76" s="31">
        <f t="shared" si="19"/>
        <v>0</v>
      </c>
      <c r="D76" s="31">
        <f t="shared" si="20"/>
        <v>0</v>
      </c>
      <c r="E76" s="32">
        <f t="shared" si="13"/>
        <v>0</v>
      </c>
      <c r="F76" s="121"/>
      <c r="G76" s="32">
        <f t="shared" si="2"/>
        <v>0</v>
      </c>
      <c r="H76" s="33">
        <f t="shared" si="21"/>
        <v>0</v>
      </c>
      <c r="I76" s="34">
        <f t="shared" si="3"/>
        <v>0</v>
      </c>
      <c r="J76" s="119"/>
      <c r="K76" s="37">
        <f t="shared" si="4"/>
        <v>0</v>
      </c>
      <c r="L76" s="117"/>
      <c r="M76" s="38">
        <f t="shared" si="5"/>
        <v>0</v>
      </c>
      <c r="N76" s="117"/>
      <c r="O76" s="38">
        <f t="shared" si="1"/>
        <v>0</v>
      </c>
    </row>
    <row r="77" spans="1:15" s="36" customFormat="1" ht="12" hidden="1" thickBot="1">
      <c r="A77" s="80" t="s">
        <v>46</v>
      </c>
      <c r="B77" s="90"/>
      <c r="C77" s="76">
        <f t="shared" si="19"/>
        <v>0</v>
      </c>
      <c r="D77" s="31">
        <f t="shared" si="20"/>
        <v>0</v>
      </c>
      <c r="E77" s="32">
        <f t="shared" si="13"/>
        <v>0</v>
      </c>
      <c r="F77" s="121"/>
      <c r="G77" s="32">
        <f t="shared" si="2"/>
        <v>0</v>
      </c>
      <c r="H77" s="33">
        <f t="shared" si="21"/>
        <v>0</v>
      </c>
      <c r="I77" s="34">
        <f t="shared" si="3"/>
        <v>0</v>
      </c>
      <c r="J77" s="119"/>
      <c r="K77" s="37">
        <f t="shared" si="4"/>
        <v>0</v>
      </c>
      <c r="L77" s="117"/>
      <c r="M77" s="38">
        <f t="shared" si="5"/>
        <v>0</v>
      </c>
      <c r="N77" s="117"/>
      <c r="O77" s="38">
        <f t="shared" si="1"/>
        <v>0</v>
      </c>
    </row>
    <row r="78" spans="1:15" s="36" customFormat="1" ht="12" hidden="1" thickBot="1">
      <c r="A78" s="80" t="s">
        <v>47</v>
      </c>
      <c r="B78" s="90"/>
      <c r="C78" s="31">
        <f t="shared" si="19"/>
        <v>0</v>
      </c>
      <c r="D78" s="31">
        <f t="shared" si="20"/>
        <v>0</v>
      </c>
      <c r="E78" s="32">
        <f t="shared" si="13"/>
        <v>0</v>
      </c>
      <c r="F78" s="121"/>
      <c r="G78" s="32">
        <f t="shared" si="2"/>
        <v>0</v>
      </c>
      <c r="H78" s="33">
        <f t="shared" si="21"/>
        <v>0</v>
      </c>
      <c r="I78" s="34">
        <f t="shared" si="3"/>
        <v>0</v>
      </c>
      <c r="J78" s="119"/>
      <c r="K78" s="37">
        <f t="shared" si="4"/>
        <v>0</v>
      </c>
      <c r="L78" s="117"/>
      <c r="M78" s="38">
        <f t="shared" si="5"/>
        <v>0</v>
      </c>
      <c r="N78" s="117"/>
      <c r="O78" s="38">
        <f t="shared" si="1"/>
        <v>0</v>
      </c>
    </row>
    <row r="79" spans="1:15" s="36" customFormat="1" ht="12" hidden="1" thickBot="1">
      <c r="A79" s="80" t="s">
        <v>48</v>
      </c>
      <c r="B79" s="90"/>
      <c r="C79" s="31">
        <f t="shared" si="19"/>
        <v>0</v>
      </c>
      <c r="D79" s="31">
        <f t="shared" si="20"/>
        <v>0</v>
      </c>
      <c r="E79" s="32">
        <f t="shared" si="13"/>
        <v>0</v>
      </c>
      <c r="F79" s="121"/>
      <c r="G79" s="32">
        <f t="shared" si="2"/>
        <v>0</v>
      </c>
      <c r="H79" s="33">
        <f t="shared" si="21"/>
        <v>0</v>
      </c>
      <c r="I79" s="34">
        <f t="shared" si="3"/>
        <v>0</v>
      </c>
      <c r="J79" s="119"/>
      <c r="K79" s="37">
        <f t="shared" si="4"/>
        <v>0</v>
      </c>
      <c r="L79" s="117"/>
      <c r="M79" s="38">
        <f t="shared" si="5"/>
        <v>0</v>
      </c>
      <c r="N79" s="117"/>
      <c r="O79" s="38">
        <f t="shared" si="1"/>
        <v>0</v>
      </c>
    </row>
    <row r="80" spans="1:15" s="36" customFormat="1" ht="12" hidden="1" thickBot="1">
      <c r="A80" s="80" t="s">
        <v>49</v>
      </c>
      <c r="B80" s="90"/>
      <c r="C80" s="31">
        <f t="shared" si="19"/>
        <v>0</v>
      </c>
      <c r="D80" s="31">
        <f t="shared" si="20"/>
        <v>0</v>
      </c>
      <c r="E80" s="32">
        <f t="shared" si="13"/>
        <v>0</v>
      </c>
      <c r="F80" s="121"/>
      <c r="G80" s="32">
        <f t="shared" si="2"/>
        <v>0</v>
      </c>
      <c r="H80" s="33">
        <f t="shared" si="21"/>
        <v>0</v>
      </c>
      <c r="I80" s="34">
        <f t="shared" si="3"/>
        <v>0</v>
      </c>
      <c r="J80" s="119"/>
      <c r="K80" s="37">
        <f t="shared" si="4"/>
        <v>0</v>
      </c>
      <c r="L80" s="117"/>
      <c r="M80" s="38">
        <f t="shared" si="5"/>
        <v>0</v>
      </c>
      <c r="N80" s="117"/>
      <c r="O80" s="38">
        <f t="shared" si="1"/>
        <v>0</v>
      </c>
    </row>
    <row r="81" spans="1:15" s="36" customFormat="1" ht="12" hidden="1" thickBot="1">
      <c r="A81" s="80" t="s">
        <v>50</v>
      </c>
      <c r="B81" s="91"/>
      <c r="C81" s="31">
        <f t="shared" si="19"/>
        <v>0</v>
      </c>
      <c r="D81" s="31">
        <f t="shared" si="20"/>
        <v>0</v>
      </c>
      <c r="E81" s="32">
        <f t="shared" si="13"/>
        <v>0</v>
      </c>
      <c r="F81" s="121"/>
      <c r="G81" s="32">
        <f t="shared" si="2"/>
        <v>0</v>
      </c>
      <c r="H81" s="33">
        <f t="shared" si="21"/>
        <v>0</v>
      </c>
      <c r="I81" s="34">
        <f t="shared" si="3"/>
        <v>0</v>
      </c>
      <c r="J81" s="119"/>
      <c r="K81" s="37">
        <f t="shared" si="4"/>
        <v>0</v>
      </c>
      <c r="L81" s="117"/>
      <c r="M81" s="38">
        <f t="shared" si="5"/>
        <v>0</v>
      </c>
      <c r="N81" s="117"/>
      <c r="O81" s="38">
        <f t="shared" si="1"/>
        <v>0</v>
      </c>
    </row>
    <row r="82" spans="1:15" s="36" customFormat="1" ht="12" hidden="1" thickBot="1">
      <c r="A82" s="80" t="s">
        <v>51</v>
      </c>
      <c r="B82" s="91"/>
      <c r="C82" s="31">
        <f t="shared" si="19"/>
        <v>0</v>
      </c>
      <c r="D82" s="31">
        <f t="shared" si="20"/>
        <v>0</v>
      </c>
      <c r="E82" s="32">
        <f t="shared" si="13"/>
        <v>0</v>
      </c>
      <c r="F82" s="121"/>
      <c r="G82" s="32">
        <f aca="true" t="shared" si="22" ref="G82:G106">IF(F82=0,0,IF(D82=0,0,F82/D82))</f>
        <v>0</v>
      </c>
      <c r="H82" s="33">
        <f t="shared" si="21"/>
        <v>0</v>
      </c>
      <c r="I82" s="34">
        <f aca="true" t="shared" si="23" ref="I82:I106">IF(H82=0,0,IF(D82=0,0,H82/D82))</f>
        <v>0</v>
      </c>
      <c r="J82" s="119"/>
      <c r="K82" s="37">
        <f aca="true" t="shared" si="24" ref="K82:K106">IF(J82=0,0,IF(H82=0,0,J82/H82))</f>
        <v>0</v>
      </c>
      <c r="L82" s="117"/>
      <c r="M82" s="38">
        <f aca="true" t="shared" si="25" ref="M82:M106">IF(L82=0,0,IF(H82=0,0,L82/H82))</f>
        <v>0</v>
      </c>
      <c r="N82" s="117"/>
      <c r="O82" s="38">
        <f t="shared" si="1"/>
        <v>0</v>
      </c>
    </row>
    <row r="83" spans="1:15" s="36" customFormat="1" ht="12" hidden="1" thickBot="1">
      <c r="A83" s="80" t="s">
        <v>52</v>
      </c>
      <c r="B83" s="91"/>
      <c r="C83" s="31">
        <f t="shared" si="19"/>
        <v>0</v>
      </c>
      <c r="D83" s="31">
        <f t="shared" si="20"/>
        <v>0</v>
      </c>
      <c r="E83" s="32">
        <f t="shared" si="13"/>
        <v>0</v>
      </c>
      <c r="F83" s="121"/>
      <c r="G83" s="32">
        <f t="shared" si="22"/>
        <v>0</v>
      </c>
      <c r="H83" s="33">
        <f t="shared" si="21"/>
        <v>0</v>
      </c>
      <c r="I83" s="34">
        <f t="shared" si="23"/>
        <v>0</v>
      </c>
      <c r="J83" s="119"/>
      <c r="K83" s="37">
        <f t="shared" si="24"/>
        <v>0</v>
      </c>
      <c r="L83" s="117"/>
      <c r="M83" s="38">
        <f t="shared" si="25"/>
        <v>0</v>
      </c>
      <c r="N83" s="117"/>
      <c r="O83" s="38">
        <f t="shared" si="1"/>
        <v>0</v>
      </c>
    </row>
    <row r="84" spans="1:15" s="30" customFormat="1" ht="14.25" thickBot="1" thickTop="1">
      <c r="A84" s="56" t="s">
        <v>12</v>
      </c>
      <c r="B84" s="39" t="s">
        <v>18</v>
      </c>
      <c r="C84" s="22">
        <f>SUM(C85:C89)</f>
        <v>320000</v>
      </c>
      <c r="D84" s="22">
        <f>SUM(D85:D89)</f>
        <v>320000</v>
      </c>
      <c r="E84" s="23">
        <f t="shared" si="13"/>
        <v>1</v>
      </c>
      <c r="F84" s="122">
        <f>SUM(F85:F89)</f>
        <v>240000</v>
      </c>
      <c r="G84" s="23">
        <f t="shared" si="22"/>
        <v>0.75</v>
      </c>
      <c r="H84" s="25">
        <f>SUM(H85:H89)</f>
        <v>80000</v>
      </c>
      <c r="I84" s="26">
        <f t="shared" si="23"/>
        <v>0.25</v>
      </c>
      <c r="J84" s="120">
        <f>SUM(J85:J89)</f>
        <v>56000</v>
      </c>
      <c r="K84" s="28">
        <f t="shared" si="24"/>
        <v>0.7</v>
      </c>
      <c r="L84" s="118">
        <f>SUM(L85:L89)</f>
        <v>24000</v>
      </c>
      <c r="M84" s="23">
        <f t="shared" si="25"/>
        <v>0.3</v>
      </c>
      <c r="N84" s="118">
        <f>SUM(N85:N89)</f>
        <v>0</v>
      </c>
      <c r="O84" s="23">
        <f t="shared" si="1"/>
        <v>0</v>
      </c>
    </row>
    <row r="85" spans="1:15" s="36" customFormat="1" ht="11.25" customHeight="1" thickBot="1" thickTop="1">
      <c r="A85" s="80" t="s">
        <v>14</v>
      </c>
      <c r="B85" s="81" t="s">
        <v>94</v>
      </c>
      <c r="C85" s="31">
        <f>+D85+N85</f>
        <v>320000</v>
      </c>
      <c r="D85" s="31">
        <f>+F85+H85</f>
        <v>320000</v>
      </c>
      <c r="E85" s="32">
        <f t="shared" si="13"/>
        <v>1</v>
      </c>
      <c r="F85" s="123">
        <v>240000</v>
      </c>
      <c r="G85" s="32">
        <f t="shared" si="22"/>
        <v>0.75</v>
      </c>
      <c r="H85" s="33">
        <f>+J85+L85</f>
        <v>80000</v>
      </c>
      <c r="I85" s="34">
        <f t="shared" si="23"/>
        <v>0.25</v>
      </c>
      <c r="J85" s="119">
        <v>56000</v>
      </c>
      <c r="K85" s="37">
        <f t="shared" si="24"/>
        <v>0.7</v>
      </c>
      <c r="L85" s="117">
        <v>24000</v>
      </c>
      <c r="M85" s="38">
        <f t="shared" si="25"/>
        <v>0.3</v>
      </c>
      <c r="N85" s="117">
        <v>0</v>
      </c>
      <c r="O85" s="38">
        <f t="shared" si="1"/>
        <v>0</v>
      </c>
    </row>
    <row r="86" spans="1:15" s="36" customFormat="1" ht="12" customHeight="1" hidden="1">
      <c r="A86" s="80" t="s">
        <v>53</v>
      </c>
      <c r="B86" s="92"/>
      <c r="C86" s="31">
        <f>+D86+N86</f>
        <v>0</v>
      </c>
      <c r="D86" s="31">
        <f>+F86+H86</f>
        <v>0</v>
      </c>
      <c r="E86" s="32">
        <f t="shared" si="13"/>
        <v>0</v>
      </c>
      <c r="F86" s="49"/>
      <c r="G86" s="32">
        <f t="shared" si="22"/>
        <v>0</v>
      </c>
      <c r="H86" s="33">
        <f>+J86+L86</f>
        <v>0</v>
      </c>
      <c r="I86" s="34">
        <f t="shared" si="23"/>
        <v>0</v>
      </c>
      <c r="J86" s="1"/>
      <c r="K86" s="37">
        <f t="shared" si="24"/>
        <v>0</v>
      </c>
      <c r="L86" s="2"/>
      <c r="M86" s="38">
        <f t="shared" si="25"/>
        <v>0</v>
      </c>
      <c r="N86" s="2"/>
      <c r="O86" s="38">
        <f aca="true" t="shared" si="26" ref="O86:O106">IF(N86=0,0,IF(C86=0,0,N86/C86))</f>
        <v>0</v>
      </c>
    </row>
    <row r="87" spans="1:15" s="36" customFormat="1" ht="12" hidden="1" thickBot="1">
      <c r="A87" s="80" t="s">
        <v>54</v>
      </c>
      <c r="B87" s="85"/>
      <c r="C87" s="31">
        <f>+D87+N87</f>
        <v>0</v>
      </c>
      <c r="D87" s="31">
        <f>+F87+H87</f>
        <v>0</v>
      </c>
      <c r="E87" s="32">
        <f t="shared" si="13"/>
        <v>0</v>
      </c>
      <c r="F87" s="49"/>
      <c r="G87" s="32">
        <f t="shared" si="22"/>
        <v>0</v>
      </c>
      <c r="H87" s="33">
        <f>+J87+L87</f>
        <v>0</v>
      </c>
      <c r="I87" s="34">
        <f t="shared" si="23"/>
        <v>0</v>
      </c>
      <c r="J87" s="1"/>
      <c r="K87" s="37">
        <f t="shared" si="24"/>
        <v>0</v>
      </c>
      <c r="L87" s="2"/>
      <c r="M87" s="38">
        <f t="shared" si="25"/>
        <v>0</v>
      </c>
      <c r="N87" s="2"/>
      <c r="O87" s="38">
        <f t="shared" si="26"/>
        <v>0</v>
      </c>
    </row>
    <row r="88" spans="1:15" s="36" customFormat="1" ht="12" hidden="1" thickBot="1">
      <c r="A88" s="80" t="s">
        <v>55</v>
      </c>
      <c r="B88" s="85"/>
      <c r="C88" s="31">
        <f>+D88+N88</f>
        <v>0</v>
      </c>
      <c r="D88" s="31">
        <f>+F88+H88</f>
        <v>0</v>
      </c>
      <c r="E88" s="32">
        <f t="shared" si="13"/>
        <v>0</v>
      </c>
      <c r="F88" s="49"/>
      <c r="G88" s="32">
        <f t="shared" si="22"/>
        <v>0</v>
      </c>
      <c r="H88" s="33">
        <f>+J88+L88</f>
        <v>0</v>
      </c>
      <c r="I88" s="34">
        <f t="shared" si="23"/>
        <v>0</v>
      </c>
      <c r="J88" s="1"/>
      <c r="K88" s="37">
        <f t="shared" si="24"/>
        <v>0</v>
      </c>
      <c r="L88" s="2"/>
      <c r="M88" s="38">
        <f t="shared" si="25"/>
        <v>0</v>
      </c>
      <c r="N88" s="2"/>
      <c r="O88" s="38">
        <f t="shared" si="26"/>
        <v>0</v>
      </c>
    </row>
    <row r="89" spans="1:15" s="36" customFormat="1" ht="12" hidden="1" thickBot="1">
      <c r="A89" s="80" t="s">
        <v>56</v>
      </c>
      <c r="B89" s="85"/>
      <c r="C89" s="31">
        <f>+D89+N89</f>
        <v>0</v>
      </c>
      <c r="D89" s="31">
        <f>+F89+H89</f>
        <v>0</v>
      </c>
      <c r="E89" s="32">
        <f t="shared" si="13"/>
        <v>0</v>
      </c>
      <c r="F89" s="49"/>
      <c r="G89" s="32">
        <f t="shared" si="22"/>
        <v>0</v>
      </c>
      <c r="H89" s="33">
        <f>+J89+L89</f>
        <v>0</v>
      </c>
      <c r="I89" s="34">
        <f t="shared" si="23"/>
        <v>0</v>
      </c>
      <c r="J89" s="1"/>
      <c r="K89" s="37">
        <f t="shared" si="24"/>
        <v>0</v>
      </c>
      <c r="L89" s="2"/>
      <c r="M89" s="38">
        <f t="shared" si="25"/>
        <v>0</v>
      </c>
      <c r="N89" s="2"/>
      <c r="O89" s="38">
        <f t="shared" si="26"/>
        <v>0</v>
      </c>
    </row>
    <row r="90" spans="1:15" s="18" customFormat="1" ht="13.5" thickBot="1">
      <c r="A90" s="57"/>
      <c r="B90" s="74" t="s">
        <v>125</v>
      </c>
      <c r="C90" s="40">
        <f>+C13+C29+C52+C73+C84</f>
        <v>4003092.555012895</v>
      </c>
      <c r="D90" s="40">
        <f>+D13+D29+D52+D73+D84</f>
        <v>2355474.64</v>
      </c>
      <c r="E90" s="41">
        <f t="shared" si="13"/>
        <v>0.5884137345388989</v>
      </c>
      <c r="F90" s="40">
        <f>+F13+F29+F52+F73+F84</f>
        <v>1766588.9276</v>
      </c>
      <c r="G90" s="41">
        <f t="shared" si="22"/>
        <v>0.749992760524902</v>
      </c>
      <c r="H90" s="42">
        <f>+H13+H29+H52+H73+H84</f>
        <v>588885.7124000001</v>
      </c>
      <c r="I90" s="43">
        <f t="shared" si="23"/>
        <v>0.2500072394750979</v>
      </c>
      <c r="J90" s="44">
        <f>+J13+J29+J52+J73+J84</f>
        <v>412219.99867999996</v>
      </c>
      <c r="K90" s="45">
        <f t="shared" si="24"/>
        <v>0.6999999999999998</v>
      </c>
      <c r="L90" s="46">
        <f>+L13+L29+L52+L73+L84</f>
        <v>176665.71372</v>
      </c>
      <c r="M90" s="41">
        <f t="shared" si="25"/>
        <v>0.29999999999999993</v>
      </c>
      <c r="N90" s="46">
        <f>+N13+N29+N52+N73+N84</f>
        <v>1647617.9150128947</v>
      </c>
      <c r="O90" s="41">
        <f t="shared" si="26"/>
        <v>0.41158626546110105</v>
      </c>
    </row>
    <row r="91" spans="1:15" s="18" customFormat="1" ht="3.75" customHeight="1" thickBot="1">
      <c r="A91" s="65"/>
      <c r="B91" s="59"/>
      <c r="C91" s="60"/>
      <c r="D91" s="60"/>
      <c r="E91" s="66"/>
      <c r="F91" s="60"/>
      <c r="G91" s="66"/>
      <c r="H91" s="60"/>
      <c r="I91" s="66"/>
      <c r="J91" s="60"/>
      <c r="K91" s="66"/>
      <c r="L91" s="60"/>
      <c r="M91" s="66"/>
      <c r="N91" s="60"/>
      <c r="O91" s="66"/>
    </row>
    <row r="92" spans="1:15" s="12" customFormat="1" ht="15.75" customHeight="1" thickBot="1" thickTop="1">
      <c r="A92" s="56" t="s">
        <v>58</v>
      </c>
      <c r="B92" s="21" t="s">
        <v>57</v>
      </c>
      <c r="C92" s="22">
        <f>SUM(C93:C97)</f>
        <v>218847.02000000002</v>
      </c>
      <c r="D92" s="22">
        <f>SUM(D93:D97)</f>
        <v>131142</v>
      </c>
      <c r="E92" s="23">
        <f t="shared" si="13"/>
        <v>0.5992405105630407</v>
      </c>
      <c r="F92" s="24">
        <f>SUM(F93:F97)</f>
        <v>98355.55</v>
      </c>
      <c r="G92" s="23">
        <f t="shared" si="22"/>
        <v>0.7499927559439387</v>
      </c>
      <c r="H92" s="25">
        <f>SUM(H93:H97)</f>
        <v>32786.45</v>
      </c>
      <c r="I92" s="26">
        <f t="shared" si="23"/>
        <v>0.25000724405606134</v>
      </c>
      <c r="J92" s="27">
        <f>SUM(J93:J97)</f>
        <v>22950.514999999996</v>
      </c>
      <c r="K92" s="28">
        <f t="shared" si="24"/>
        <v>0.7</v>
      </c>
      <c r="L92" s="29">
        <f>SUM(L93:L97)</f>
        <v>9835.935000000001</v>
      </c>
      <c r="M92" s="23">
        <f t="shared" si="25"/>
        <v>0.30000000000000004</v>
      </c>
      <c r="N92" s="29">
        <f>SUM(N93:N97)</f>
        <v>87705.02</v>
      </c>
      <c r="O92" s="23">
        <f t="shared" si="26"/>
        <v>0.4007594894369592</v>
      </c>
    </row>
    <row r="93" spans="1:15" s="18" customFormat="1" ht="14.25" thickBot="1" thickTop="1">
      <c r="A93" s="80" t="s">
        <v>61</v>
      </c>
      <c r="B93" s="81" t="s">
        <v>114</v>
      </c>
      <c r="C93" s="76">
        <f>+D93+N93</f>
        <v>218847.02000000002</v>
      </c>
      <c r="D93" s="76">
        <f>+F93+H93</f>
        <v>131142</v>
      </c>
      <c r="E93" s="32">
        <f t="shared" si="13"/>
        <v>0.5992405105630407</v>
      </c>
      <c r="F93" s="121">
        <v>98355.55</v>
      </c>
      <c r="G93" s="32">
        <f t="shared" si="22"/>
        <v>0.7499927559439387</v>
      </c>
      <c r="H93" s="33">
        <f>+J93+L93</f>
        <v>32786.45</v>
      </c>
      <c r="I93" s="34">
        <f t="shared" si="23"/>
        <v>0.25000724405606134</v>
      </c>
      <c r="J93" s="119">
        <v>22950.514999999996</v>
      </c>
      <c r="K93" s="35">
        <f t="shared" si="24"/>
        <v>0.7</v>
      </c>
      <c r="L93" s="117">
        <v>9835.935000000001</v>
      </c>
      <c r="M93" s="32">
        <f t="shared" si="25"/>
        <v>0.30000000000000004</v>
      </c>
      <c r="N93" s="117">
        <v>87705.02</v>
      </c>
      <c r="O93" s="32">
        <f t="shared" si="26"/>
        <v>0.4007594894369592</v>
      </c>
    </row>
    <row r="94" spans="1:15" ht="13.5" hidden="1" thickBot="1">
      <c r="A94" s="80" t="s">
        <v>62</v>
      </c>
      <c r="B94" s="93"/>
      <c r="C94" s="31">
        <f>+D94+N94</f>
        <v>0</v>
      </c>
      <c r="D94" s="31">
        <f>+F94+H94</f>
        <v>0</v>
      </c>
      <c r="E94" s="32">
        <f t="shared" si="13"/>
        <v>0</v>
      </c>
      <c r="F94" s="121"/>
      <c r="G94" s="32">
        <f t="shared" si="22"/>
        <v>0</v>
      </c>
      <c r="H94" s="33">
        <f>+J94+L94</f>
        <v>0</v>
      </c>
      <c r="I94" s="34">
        <f t="shared" si="23"/>
        <v>0</v>
      </c>
      <c r="J94" s="119"/>
      <c r="K94" s="37">
        <f t="shared" si="24"/>
        <v>0</v>
      </c>
      <c r="L94" s="117"/>
      <c r="M94" s="38">
        <f t="shared" si="25"/>
        <v>0</v>
      </c>
      <c r="N94" s="117"/>
      <c r="O94" s="38">
        <f t="shared" si="26"/>
        <v>0</v>
      </c>
    </row>
    <row r="95" spans="1:15" ht="13.5" hidden="1" thickBot="1">
      <c r="A95" s="80" t="s">
        <v>63</v>
      </c>
      <c r="B95" s="93"/>
      <c r="C95" s="31">
        <f>+D95+N95</f>
        <v>0</v>
      </c>
      <c r="D95" s="31">
        <f>+F95+H95</f>
        <v>0</v>
      </c>
      <c r="E95" s="32">
        <f t="shared" si="13"/>
        <v>0</v>
      </c>
      <c r="F95" s="121"/>
      <c r="G95" s="32">
        <f t="shared" si="22"/>
        <v>0</v>
      </c>
      <c r="H95" s="33">
        <f>+J95+L95</f>
        <v>0</v>
      </c>
      <c r="I95" s="34">
        <f t="shared" si="23"/>
        <v>0</v>
      </c>
      <c r="J95" s="119"/>
      <c r="K95" s="37">
        <f t="shared" si="24"/>
        <v>0</v>
      </c>
      <c r="L95" s="117"/>
      <c r="M95" s="38">
        <f t="shared" si="25"/>
        <v>0</v>
      </c>
      <c r="N95" s="117"/>
      <c r="O95" s="38">
        <f t="shared" si="26"/>
        <v>0</v>
      </c>
    </row>
    <row r="96" spans="1:15" ht="13.5" hidden="1" thickBot="1">
      <c r="A96" s="80" t="s">
        <v>64</v>
      </c>
      <c r="B96" s="93"/>
      <c r="C96" s="31">
        <f>+D96+N96</f>
        <v>0</v>
      </c>
      <c r="D96" s="31">
        <f>+F96+H96</f>
        <v>0</v>
      </c>
      <c r="E96" s="32">
        <f t="shared" si="13"/>
        <v>0</v>
      </c>
      <c r="F96" s="121"/>
      <c r="G96" s="32">
        <f t="shared" si="22"/>
        <v>0</v>
      </c>
      <c r="H96" s="33">
        <f>+J96+L96</f>
        <v>0</v>
      </c>
      <c r="I96" s="34">
        <f t="shared" si="23"/>
        <v>0</v>
      </c>
      <c r="J96" s="119"/>
      <c r="K96" s="37">
        <f t="shared" si="24"/>
        <v>0</v>
      </c>
      <c r="L96" s="117"/>
      <c r="M96" s="38">
        <f t="shared" si="25"/>
        <v>0</v>
      </c>
      <c r="N96" s="117"/>
      <c r="O96" s="38">
        <f t="shared" si="26"/>
        <v>0</v>
      </c>
    </row>
    <row r="97" spans="1:15" ht="13.5" hidden="1" thickBot="1">
      <c r="A97" s="80" t="s">
        <v>65</v>
      </c>
      <c r="B97" s="91"/>
      <c r="C97" s="31">
        <f>+D97+N97</f>
        <v>0</v>
      </c>
      <c r="D97" s="31">
        <f>+F97+H97</f>
        <v>0</v>
      </c>
      <c r="E97" s="32">
        <f t="shared" si="13"/>
        <v>0</v>
      </c>
      <c r="F97" s="121"/>
      <c r="G97" s="32">
        <f t="shared" si="22"/>
        <v>0</v>
      </c>
      <c r="H97" s="33">
        <f>+J97+L97</f>
        <v>0</v>
      </c>
      <c r="I97" s="34">
        <f t="shared" si="23"/>
        <v>0</v>
      </c>
      <c r="J97" s="119"/>
      <c r="K97" s="37">
        <f t="shared" si="24"/>
        <v>0</v>
      </c>
      <c r="L97" s="117"/>
      <c r="M97" s="38">
        <f t="shared" si="25"/>
        <v>0</v>
      </c>
      <c r="N97" s="117"/>
      <c r="O97" s="38">
        <f t="shared" si="26"/>
        <v>0</v>
      </c>
    </row>
    <row r="98" spans="1:15" ht="14.25" thickBot="1" thickTop="1">
      <c r="A98" s="56" t="s">
        <v>60</v>
      </c>
      <c r="B98" s="39" t="s">
        <v>59</v>
      </c>
      <c r="C98" s="75">
        <f>SUM(C99:C103)</f>
        <v>218847.02000000002</v>
      </c>
      <c r="D98" s="22">
        <f>SUM(D99:D103)</f>
        <v>131142</v>
      </c>
      <c r="E98" s="23">
        <f t="shared" si="13"/>
        <v>0.5992405105630407</v>
      </c>
      <c r="F98" s="122">
        <f>SUM(F99:F103)</f>
        <v>98355.55</v>
      </c>
      <c r="G98" s="23">
        <f t="shared" si="22"/>
        <v>0.7499927559439387</v>
      </c>
      <c r="H98" s="25">
        <f>SUM(H99:H103)</f>
        <v>32786.45</v>
      </c>
      <c r="I98" s="26">
        <f t="shared" si="23"/>
        <v>0.25000724405606134</v>
      </c>
      <c r="J98" s="120">
        <f>SUM(J99:J103)</f>
        <v>22950.514999999996</v>
      </c>
      <c r="K98" s="28">
        <f t="shared" si="24"/>
        <v>0.7</v>
      </c>
      <c r="L98" s="118">
        <f>SUM(L99:L103)</f>
        <v>9835.935000000001</v>
      </c>
      <c r="M98" s="23">
        <f t="shared" si="25"/>
        <v>0.30000000000000004</v>
      </c>
      <c r="N98" s="118">
        <f>SUM(N99:N103)</f>
        <v>87705.02</v>
      </c>
      <c r="O98" s="23">
        <f t="shared" si="26"/>
        <v>0.4007594894369592</v>
      </c>
    </row>
    <row r="99" spans="1:15" ht="14.25" thickBot="1" thickTop="1">
      <c r="A99" s="80" t="s">
        <v>66</v>
      </c>
      <c r="B99" s="81" t="s">
        <v>59</v>
      </c>
      <c r="C99" s="31">
        <f>+D99+N99</f>
        <v>218847.02000000002</v>
      </c>
      <c r="D99" s="31">
        <f>+F99+H99</f>
        <v>131142</v>
      </c>
      <c r="E99" s="32">
        <f t="shared" si="13"/>
        <v>0.5992405105630407</v>
      </c>
      <c r="F99" s="121">
        <v>98355.55</v>
      </c>
      <c r="G99" s="32">
        <f>IF(F99=0,0,IF(D99=0,0,F99/D99))</f>
        <v>0.7499927559439387</v>
      </c>
      <c r="H99" s="33">
        <f>+J99+L99</f>
        <v>32786.45</v>
      </c>
      <c r="I99" s="34">
        <f t="shared" si="23"/>
        <v>0.25000724405606134</v>
      </c>
      <c r="J99" s="119">
        <v>22950.514999999996</v>
      </c>
      <c r="K99" s="35">
        <f>IF(J99=0,0,IF(H99=0,0,J99/H99))</f>
        <v>0.7</v>
      </c>
      <c r="L99" s="117">
        <v>9835.935000000001</v>
      </c>
      <c r="M99" s="32">
        <f t="shared" si="25"/>
        <v>0.30000000000000004</v>
      </c>
      <c r="N99" s="117">
        <v>87705.02</v>
      </c>
      <c r="O99" s="32">
        <f t="shared" si="26"/>
        <v>0.4007594894369592</v>
      </c>
    </row>
    <row r="100" spans="1:15" ht="13.5" hidden="1" thickBot="1">
      <c r="A100" s="80" t="s">
        <v>67</v>
      </c>
      <c r="B100" s="93"/>
      <c r="C100" s="31">
        <f>+D100+N100</f>
        <v>0</v>
      </c>
      <c r="D100" s="31">
        <f>+F100+H100</f>
        <v>0</v>
      </c>
      <c r="E100" s="32">
        <f t="shared" si="13"/>
        <v>0</v>
      </c>
      <c r="F100" s="49"/>
      <c r="G100" s="32">
        <f>IF(F100=0,0,IF(D100=0,0,F100/D100))</f>
        <v>0</v>
      </c>
      <c r="H100" s="33">
        <f>+J100+L100</f>
        <v>0</v>
      </c>
      <c r="I100" s="34">
        <f t="shared" si="23"/>
        <v>0</v>
      </c>
      <c r="J100" s="1"/>
      <c r="K100" s="37">
        <f>IF(J100=0,0,IF(H100=0,0,J100/H100))</f>
        <v>0</v>
      </c>
      <c r="L100" s="2"/>
      <c r="M100" s="38">
        <f t="shared" si="25"/>
        <v>0</v>
      </c>
      <c r="N100" s="2"/>
      <c r="O100" s="38">
        <f t="shared" si="26"/>
        <v>0</v>
      </c>
    </row>
    <row r="101" spans="1:15" ht="13.5" hidden="1" thickBot="1">
      <c r="A101" s="80" t="s">
        <v>68</v>
      </c>
      <c r="B101" s="93"/>
      <c r="C101" s="31">
        <f>+D101+N101</f>
        <v>0</v>
      </c>
      <c r="D101" s="31">
        <f>+F101+H101</f>
        <v>0</v>
      </c>
      <c r="E101" s="32">
        <f t="shared" si="13"/>
        <v>0</v>
      </c>
      <c r="F101" s="49"/>
      <c r="G101" s="32">
        <f t="shared" si="22"/>
        <v>0</v>
      </c>
      <c r="H101" s="33">
        <f>+J101+L101</f>
        <v>0</v>
      </c>
      <c r="I101" s="34">
        <f t="shared" si="23"/>
        <v>0</v>
      </c>
      <c r="J101" s="1"/>
      <c r="K101" s="37">
        <f t="shared" si="24"/>
        <v>0</v>
      </c>
      <c r="L101" s="2"/>
      <c r="M101" s="38">
        <f t="shared" si="25"/>
        <v>0</v>
      </c>
      <c r="N101" s="2"/>
      <c r="O101" s="38">
        <f t="shared" si="26"/>
        <v>0</v>
      </c>
    </row>
    <row r="102" spans="1:15" ht="13.5" hidden="1" thickBot="1">
      <c r="A102" s="80" t="s">
        <v>69</v>
      </c>
      <c r="B102" s="93"/>
      <c r="C102" s="31">
        <f>+D102+N102</f>
        <v>0</v>
      </c>
      <c r="D102" s="31">
        <f>+F102+H102</f>
        <v>0</v>
      </c>
      <c r="E102" s="32">
        <f t="shared" si="13"/>
        <v>0</v>
      </c>
      <c r="F102" s="49"/>
      <c r="G102" s="32">
        <f t="shared" si="22"/>
        <v>0</v>
      </c>
      <c r="H102" s="33">
        <f>+J102+L102</f>
        <v>0</v>
      </c>
      <c r="I102" s="34">
        <f t="shared" si="23"/>
        <v>0</v>
      </c>
      <c r="J102" s="1"/>
      <c r="K102" s="37">
        <f t="shared" si="24"/>
        <v>0</v>
      </c>
      <c r="L102" s="2"/>
      <c r="M102" s="38">
        <f t="shared" si="25"/>
        <v>0</v>
      </c>
      <c r="N102" s="2"/>
      <c r="O102" s="38">
        <f t="shared" si="26"/>
        <v>0</v>
      </c>
    </row>
    <row r="103" spans="1:15" ht="13.5" hidden="1" thickBot="1">
      <c r="A103" s="80" t="s">
        <v>70</v>
      </c>
      <c r="B103" s="93"/>
      <c r="C103" s="31">
        <f>+D103+N103</f>
        <v>0</v>
      </c>
      <c r="D103" s="31">
        <f>+F103+H103</f>
        <v>0</v>
      </c>
      <c r="E103" s="32">
        <f t="shared" si="13"/>
        <v>0</v>
      </c>
      <c r="F103" s="49"/>
      <c r="G103" s="32">
        <f t="shared" si="22"/>
        <v>0</v>
      </c>
      <c r="H103" s="33">
        <f>+J103+L103</f>
        <v>0</v>
      </c>
      <c r="I103" s="34">
        <f t="shared" si="23"/>
        <v>0</v>
      </c>
      <c r="J103" s="1"/>
      <c r="K103" s="37">
        <f t="shared" si="24"/>
        <v>0</v>
      </c>
      <c r="L103" s="2"/>
      <c r="M103" s="38">
        <f t="shared" si="25"/>
        <v>0</v>
      </c>
      <c r="N103" s="2"/>
      <c r="O103" s="38">
        <f t="shared" si="26"/>
        <v>0</v>
      </c>
    </row>
    <row r="104" spans="1:15" ht="13.5" thickBot="1">
      <c r="A104" s="57"/>
      <c r="B104" s="94" t="s">
        <v>126</v>
      </c>
      <c r="C104" s="40">
        <f>+C92+C98</f>
        <v>437694.04000000004</v>
      </c>
      <c r="D104" s="40">
        <f>+D92+D98</f>
        <v>262284</v>
      </c>
      <c r="E104" s="41">
        <f>IF(D104=0,0,IF(C104=0,0,D104/C104))</f>
        <v>0.5992405105630407</v>
      </c>
      <c r="F104" s="40">
        <f>+F92+F98</f>
        <v>196711.1</v>
      </c>
      <c r="G104" s="41">
        <f t="shared" si="22"/>
        <v>0.7499927559439387</v>
      </c>
      <c r="H104" s="40">
        <f>+H92+H98</f>
        <v>65572.9</v>
      </c>
      <c r="I104" s="43">
        <f t="shared" si="23"/>
        <v>0.25000724405606134</v>
      </c>
      <c r="J104" s="40">
        <f>+J92+J98</f>
        <v>45901.02999999999</v>
      </c>
      <c r="K104" s="45">
        <f t="shared" si="24"/>
        <v>0.7</v>
      </c>
      <c r="L104" s="40">
        <f>+L92+L98</f>
        <v>19671.870000000003</v>
      </c>
      <c r="M104" s="41">
        <f t="shared" si="25"/>
        <v>0.30000000000000004</v>
      </c>
      <c r="N104" s="40">
        <f>+N92+N98</f>
        <v>175410.04</v>
      </c>
      <c r="O104" s="41">
        <f t="shared" si="26"/>
        <v>0.4007594894369592</v>
      </c>
    </row>
    <row r="105" spans="1:15" ht="4.5" customHeight="1" thickBot="1">
      <c r="A105" s="67"/>
      <c r="B105" s="47"/>
      <c r="C105" s="48"/>
      <c r="D105" s="48"/>
      <c r="E105" s="68"/>
      <c r="F105" s="48"/>
      <c r="G105" s="68"/>
      <c r="H105" s="48"/>
      <c r="I105" s="68"/>
      <c r="J105" s="48"/>
      <c r="K105" s="68"/>
      <c r="L105" s="48"/>
      <c r="M105" s="68"/>
      <c r="N105" s="48"/>
      <c r="O105" s="68"/>
    </row>
    <row r="106" spans="1:15" ht="13.5" thickBot="1">
      <c r="A106" s="58"/>
      <c r="B106" s="51" t="s">
        <v>71</v>
      </c>
      <c r="C106" s="52">
        <f>+C104+C90</f>
        <v>4440786.595012895</v>
      </c>
      <c r="D106" s="52">
        <f>+D104+D90</f>
        <v>2617758.64</v>
      </c>
      <c r="E106" s="53">
        <f>IF(D106=0,0,IF(C106=0,0,D106/C106))</f>
        <v>0.589480846240124</v>
      </c>
      <c r="F106" s="52">
        <f>+F104+F90</f>
        <v>1963300.0276000001</v>
      </c>
      <c r="G106" s="53">
        <f t="shared" si="22"/>
        <v>0.7499927600659165</v>
      </c>
      <c r="H106" s="52">
        <f>+H104+H90</f>
        <v>654458.6124000001</v>
      </c>
      <c r="I106" s="54">
        <f t="shared" si="23"/>
        <v>0.25000723993408347</v>
      </c>
      <c r="J106" s="52">
        <f>+J104+J90</f>
        <v>458121.02867999993</v>
      </c>
      <c r="K106" s="55">
        <f t="shared" si="24"/>
        <v>0.6999999999999997</v>
      </c>
      <c r="L106" s="52">
        <f>+L104+L90</f>
        <v>196337.58372</v>
      </c>
      <c r="M106" s="53">
        <f t="shared" si="25"/>
        <v>0.29999999999999993</v>
      </c>
      <c r="N106" s="52">
        <f>+N104+N90</f>
        <v>1823027.9550128947</v>
      </c>
      <c r="O106" s="53">
        <f t="shared" si="26"/>
        <v>0.41051915375987597</v>
      </c>
    </row>
    <row r="107" spans="1:10" ht="12.75">
      <c r="A107" s="3"/>
      <c r="J107" s="13"/>
    </row>
    <row r="108" ht="12.75">
      <c r="J108" s="13"/>
    </row>
    <row r="109" spans="2:10" ht="12.75">
      <c r="B109" s="50"/>
      <c r="J109" s="13"/>
    </row>
    <row r="110" ht="12.75">
      <c r="J110" s="13"/>
    </row>
    <row r="111" ht="12.75">
      <c r="J111" s="13"/>
    </row>
    <row r="112" ht="12.75">
      <c r="J112" s="13"/>
    </row>
    <row r="113" ht="12.75">
      <c r="J113" s="13"/>
    </row>
    <row r="114" ht="12.75">
      <c r="J114" s="13"/>
    </row>
    <row r="115" ht="12.75">
      <c r="J115" s="13"/>
    </row>
    <row r="116" ht="12.75">
      <c r="J116" s="13"/>
    </row>
    <row r="117" ht="12.75">
      <c r="J117" s="13"/>
    </row>
    <row r="118" ht="12.75">
      <c r="J118" s="13"/>
    </row>
    <row r="119" ht="12.75">
      <c r="J119" s="13"/>
    </row>
    <row r="120" ht="12.75">
      <c r="J120" s="13"/>
    </row>
    <row r="121" ht="12.75">
      <c r="J121" s="13"/>
    </row>
    <row r="122" ht="12.75">
      <c r="J122" s="13"/>
    </row>
    <row r="123" ht="12.75">
      <c r="J123" s="13"/>
    </row>
    <row r="124" ht="12.75">
      <c r="J124" s="13"/>
    </row>
    <row r="125" ht="12.75">
      <c r="J125" s="13"/>
    </row>
    <row r="126" ht="12.75">
      <c r="J126" s="13"/>
    </row>
    <row r="127" ht="12.75">
      <c r="J127" s="13"/>
    </row>
    <row r="128" ht="12.75">
      <c r="J128" s="13"/>
    </row>
    <row r="129" ht="12.75">
      <c r="J129" s="13"/>
    </row>
    <row r="130" ht="12.75">
      <c r="J130" s="13"/>
    </row>
    <row r="131" ht="12.75">
      <c r="J131" s="13"/>
    </row>
    <row r="132" ht="12.75">
      <c r="J132" s="13"/>
    </row>
    <row r="133" ht="12.75">
      <c r="J133" s="13"/>
    </row>
    <row r="134" ht="12.75">
      <c r="J134" s="13"/>
    </row>
    <row r="135" ht="12.75">
      <c r="J135" s="13"/>
    </row>
    <row r="136" ht="12.75">
      <c r="J136" s="13"/>
    </row>
    <row r="137" ht="12.75">
      <c r="J137" s="13"/>
    </row>
    <row r="138" ht="12.75">
      <c r="J138" s="13"/>
    </row>
    <row r="139" ht="12.75">
      <c r="J139" s="13"/>
    </row>
    <row r="140" ht="12.75">
      <c r="J140" s="13"/>
    </row>
    <row r="141" ht="12.75">
      <c r="J141" s="13"/>
    </row>
    <row r="142" ht="12.75">
      <c r="J142" s="13"/>
    </row>
    <row r="143" ht="12.75">
      <c r="J143" s="13"/>
    </row>
    <row r="144" ht="12.75">
      <c r="J144" s="13"/>
    </row>
    <row r="145" ht="12.75">
      <c r="J145" s="13"/>
    </row>
    <row r="146" ht="12.75">
      <c r="J146" s="13"/>
    </row>
    <row r="147" ht="12.75">
      <c r="J147" s="13"/>
    </row>
    <row r="148" ht="12.75">
      <c r="J148" s="13"/>
    </row>
    <row r="149" ht="12.75">
      <c r="J149" s="13"/>
    </row>
    <row r="150" ht="12.75">
      <c r="J150" s="13"/>
    </row>
    <row r="151" ht="12.75">
      <c r="J151" s="13"/>
    </row>
    <row r="152" ht="12.75">
      <c r="J152" s="13"/>
    </row>
    <row r="153" ht="12.75">
      <c r="J153" s="13"/>
    </row>
    <row r="154" ht="12.75">
      <c r="J154" s="13"/>
    </row>
    <row r="155" ht="12.75">
      <c r="J155" s="13"/>
    </row>
    <row r="156" ht="12.75">
      <c r="J156" s="13"/>
    </row>
    <row r="157" ht="12.75">
      <c r="J157" s="13"/>
    </row>
    <row r="158" ht="12.75">
      <c r="J158" s="13"/>
    </row>
    <row r="159" ht="12.75">
      <c r="J159" s="13"/>
    </row>
    <row r="160" ht="12.75">
      <c r="J160" s="13"/>
    </row>
    <row r="161" ht="12.75">
      <c r="J161" s="13"/>
    </row>
    <row r="162" ht="12.75">
      <c r="J162" s="13"/>
    </row>
    <row r="163" ht="12.75">
      <c r="J163" s="13"/>
    </row>
    <row r="164" ht="12.75">
      <c r="J164" s="13"/>
    </row>
    <row r="165" ht="12.75">
      <c r="J165" s="13"/>
    </row>
    <row r="166" ht="12.75">
      <c r="J166" s="13"/>
    </row>
    <row r="167" ht="12.75">
      <c r="J167" s="13"/>
    </row>
    <row r="168" ht="12.75">
      <c r="J168" s="13"/>
    </row>
    <row r="169" ht="12.75">
      <c r="J169" s="13"/>
    </row>
    <row r="170" ht="12.75">
      <c r="J170" s="13"/>
    </row>
    <row r="171" ht="12.75">
      <c r="J171" s="13"/>
    </row>
    <row r="172" ht="12.75">
      <c r="J172" s="13"/>
    </row>
    <row r="173" ht="12.75">
      <c r="J173" s="13"/>
    </row>
    <row r="174" ht="12.75">
      <c r="J174" s="13"/>
    </row>
    <row r="175" ht="12.75">
      <c r="J175" s="13"/>
    </row>
    <row r="176" ht="12.75">
      <c r="J176" s="13"/>
    </row>
    <row r="177" ht="12.75">
      <c r="J177" s="13"/>
    </row>
    <row r="178" ht="12.75">
      <c r="J178" s="13"/>
    </row>
    <row r="179" ht="12.75">
      <c r="J179" s="13"/>
    </row>
    <row r="180" ht="12.75">
      <c r="J180" s="13"/>
    </row>
    <row r="181" ht="12.75">
      <c r="J181" s="13"/>
    </row>
    <row r="182" ht="12.75">
      <c r="J182" s="13"/>
    </row>
    <row r="183" ht="12.75">
      <c r="J183" s="13"/>
    </row>
    <row r="184" ht="12.75">
      <c r="J184" s="13"/>
    </row>
    <row r="185" ht="12.75">
      <c r="J185" s="13"/>
    </row>
    <row r="186" ht="12.75">
      <c r="J186" s="13"/>
    </row>
    <row r="187" ht="12.75">
      <c r="J187" s="13"/>
    </row>
    <row r="188" ht="12.75">
      <c r="J188" s="13"/>
    </row>
    <row r="189" ht="12.75">
      <c r="J189" s="13"/>
    </row>
    <row r="190" ht="12.75">
      <c r="J190" s="13"/>
    </row>
    <row r="191" ht="12.75">
      <c r="J191" s="13"/>
    </row>
    <row r="192" ht="12.75">
      <c r="J192" s="13"/>
    </row>
    <row r="193" ht="12.75">
      <c r="J193" s="13"/>
    </row>
    <row r="194" ht="12.75">
      <c r="J194" s="13"/>
    </row>
    <row r="195" ht="12.75">
      <c r="J195" s="13"/>
    </row>
    <row r="196" ht="12.75">
      <c r="J196" s="13"/>
    </row>
    <row r="197" ht="12.75">
      <c r="J197" s="13"/>
    </row>
    <row r="198" ht="12.75">
      <c r="J198" s="13"/>
    </row>
    <row r="199" ht="12.75">
      <c r="J199" s="13"/>
    </row>
    <row r="200" ht="12.75">
      <c r="J200" s="13"/>
    </row>
    <row r="201" ht="12.75">
      <c r="J201" s="13"/>
    </row>
    <row r="202" ht="12.75">
      <c r="J202" s="13"/>
    </row>
    <row r="203" ht="12.75">
      <c r="J203" s="13"/>
    </row>
    <row r="204" ht="12.75">
      <c r="J204" s="13"/>
    </row>
    <row r="205" ht="12.75">
      <c r="J205" s="13"/>
    </row>
    <row r="206" ht="12.75">
      <c r="J206" s="13"/>
    </row>
    <row r="207" ht="12.75">
      <c r="J207" s="13"/>
    </row>
  </sheetData>
  <sheetProtection formatColumns="0" formatRows="0" selectLockedCells="1"/>
  <mergeCells count="7">
    <mergeCell ref="C9:O9"/>
    <mergeCell ref="A9:A11"/>
    <mergeCell ref="A7:O7"/>
    <mergeCell ref="A3:O3"/>
    <mergeCell ref="A5:O5"/>
    <mergeCell ref="B9:B11"/>
    <mergeCell ref="A6:O6"/>
  </mergeCells>
  <printOptions horizontalCentered="1" verticalCentered="1"/>
  <pageMargins left="0.1968503937007874" right="0.2362204724409449" top="0" bottom="0" header="0" footer="0.35433070866141736"/>
  <pageSetup blackAndWhite="1" horizontalDpi="600" verticalDpi="600" orientation="landscape" paperSize="9" scale="60" r:id="rId1"/>
  <headerFooter alignWithMargins="0">
    <oddFooter>&amp;L&amp;12                           &amp;C&amp;12Data&amp;R&amp;12Firma e Timbro del Rappresentante Legale del Gal</oddFooter>
  </headerFooter>
  <rowBreaks count="1" manualBreakCount="1">
    <brk id="51" max="255" man="1"/>
  </rowBreaks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Ecosfera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Ecosfera S.p.A.</dc:creator>
  <cp:keywords/>
  <dc:description/>
  <cp:lastModifiedBy>giovanni</cp:lastModifiedBy>
  <cp:lastPrinted>2005-09-26T11:02:57Z</cp:lastPrinted>
  <dcterms:created xsi:type="dcterms:W3CDTF">2000-03-09T12:10:17Z</dcterms:created>
  <dcterms:modified xsi:type="dcterms:W3CDTF">2005-10-21T10:33:07Z</dcterms:modified>
  <cp:category/>
  <cp:version/>
  <cp:contentType/>
  <cp:contentStatus/>
</cp:coreProperties>
</file>